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104\AppData\Local\Temp\Rar$DIa8932.2912\"/>
    </mc:Choice>
  </mc:AlternateContent>
  <bookViews>
    <workbookView xWindow="-120" yWindow="-120" windowWidth="29040" windowHeight="15840"/>
  </bookViews>
  <sheets>
    <sheet name="Пр 3" sheetId="1" r:id="rId1"/>
  </sheets>
  <definedNames>
    <definedName name="_xlnm._FilterDatabase" localSheetId="0" hidden="1">'Пр 3'!$A$19:$H$620</definedName>
    <definedName name="Excel_BuiltIn__FilterDatabase_1">'Пр 3'!#REF!</definedName>
  </definedNames>
  <calcPr calcId="162913"/>
</workbook>
</file>

<file path=xl/calcChain.xml><?xml version="1.0" encoding="utf-8"?>
<calcChain xmlns="http://schemas.openxmlformats.org/spreadsheetml/2006/main">
  <c r="G215" i="1" l="1"/>
  <c r="G214" i="1" s="1"/>
  <c r="G213" i="1" s="1"/>
  <c r="G212" i="1" s="1"/>
  <c r="G211" i="1" s="1"/>
  <c r="H215" i="1"/>
  <c r="H214" i="1" s="1"/>
  <c r="H213" i="1" s="1"/>
  <c r="H212" i="1" s="1"/>
  <c r="H211" i="1" s="1"/>
  <c r="F215" i="1"/>
  <c r="F214" i="1" s="1"/>
  <c r="F213" i="1" s="1"/>
  <c r="F212" i="1" s="1"/>
  <c r="F211" i="1" s="1"/>
  <c r="G451" i="1" l="1"/>
  <c r="G450" i="1" s="1"/>
  <c r="H451" i="1"/>
  <c r="H450" i="1" s="1"/>
  <c r="G454" i="1"/>
  <c r="H454" i="1"/>
  <c r="G456" i="1"/>
  <c r="H456" i="1"/>
  <c r="G459" i="1"/>
  <c r="H459" i="1"/>
  <c r="G461" i="1"/>
  <c r="H461" i="1"/>
  <c r="G463" i="1"/>
  <c r="H463" i="1"/>
  <c r="G466" i="1"/>
  <c r="H466" i="1"/>
  <c r="G468" i="1"/>
  <c r="H468" i="1"/>
  <c r="G471" i="1"/>
  <c r="G470" i="1" s="1"/>
  <c r="H471" i="1"/>
  <c r="H470" i="1" s="1"/>
  <c r="G474" i="1"/>
  <c r="G473" i="1" s="1"/>
  <c r="H474" i="1"/>
  <c r="H473" i="1" s="1"/>
  <c r="G477" i="1"/>
  <c r="H477" i="1"/>
  <c r="G479" i="1"/>
  <c r="H479" i="1"/>
  <c r="G483" i="1"/>
  <c r="G482" i="1" s="1"/>
  <c r="H483" i="1"/>
  <c r="H482" i="1" s="1"/>
  <c r="G486" i="1"/>
  <c r="H486" i="1"/>
  <c r="G488" i="1"/>
  <c r="H488" i="1"/>
  <c r="G491" i="1"/>
  <c r="H491" i="1"/>
  <c r="G493" i="1"/>
  <c r="H493" i="1"/>
  <c r="G496" i="1"/>
  <c r="H496" i="1"/>
  <c r="G498" i="1"/>
  <c r="H498" i="1"/>
  <c r="G501" i="1"/>
  <c r="G500" i="1" s="1"/>
  <c r="H501" i="1"/>
  <c r="H500" i="1" s="1"/>
  <c r="G504" i="1"/>
  <c r="G503" i="1" s="1"/>
  <c r="H504" i="1"/>
  <c r="H503" i="1" s="1"/>
  <c r="G507" i="1"/>
  <c r="G506" i="1" s="1"/>
  <c r="H507" i="1"/>
  <c r="H506" i="1" s="1"/>
  <c r="G513" i="1"/>
  <c r="H513" i="1"/>
  <c r="G515" i="1"/>
  <c r="H515" i="1"/>
  <c r="G518" i="1"/>
  <c r="G517" i="1" s="1"/>
  <c r="H518" i="1"/>
  <c r="H517" i="1" s="1"/>
  <c r="G536" i="1"/>
  <c r="G535" i="1" s="1"/>
  <c r="G534" i="1" s="1"/>
  <c r="G533" i="1" s="1"/>
  <c r="G532" i="1" s="1"/>
  <c r="H536" i="1"/>
  <c r="H535" i="1" s="1"/>
  <c r="H534" i="1" s="1"/>
  <c r="H533" i="1" s="1"/>
  <c r="H532" i="1" s="1"/>
  <c r="G543" i="1"/>
  <c r="G542" i="1" s="1"/>
  <c r="G541" i="1" s="1"/>
  <c r="G540" i="1" s="1"/>
  <c r="G539" i="1" s="1"/>
  <c r="H543" i="1"/>
  <c r="H542" i="1" s="1"/>
  <c r="H541" i="1" s="1"/>
  <c r="H540" i="1" s="1"/>
  <c r="H539" i="1" s="1"/>
  <c r="F468" i="1"/>
  <c r="G387" i="1"/>
  <c r="G386" i="1" s="1"/>
  <c r="H387" i="1"/>
  <c r="H386" i="1" s="1"/>
  <c r="F387" i="1"/>
  <c r="F386" i="1" s="1"/>
  <c r="G317" i="1"/>
  <c r="G316" i="1" s="1"/>
  <c r="G315" i="1" s="1"/>
  <c r="H317" i="1"/>
  <c r="H316" i="1" s="1"/>
  <c r="H315" i="1" s="1"/>
  <c r="F317" i="1"/>
  <c r="F316" i="1" s="1"/>
  <c r="F315" i="1" s="1"/>
  <c r="G172" i="1"/>
  <c r="G171" i="1" s="1"/>
  <c r="H172" i="1"/>
  <c r="H171" i="1" s="1"/>
  <c r="F172" i="1"/>
  <c r="F171" i="1" s="1"/>
  <c r="G465" i="1" l="1"/>
  <c r="G453" i="1"/>
  <c r="H485" i="1"/>
  <c r="H476" i="1"/>
  <c r="H495" i="1"/>
  <c r="G476" i="1"/>
  <c r="H512" i="1"/>
  <c r="H511" i="1" s="1"/>
  <c r="H490" i="1"/>
  <c r="G512" i="1"/>
  <c r="G511" i="1" s="1"/>
  <c r="G495" i="1"/>
  <c r="G490" i="1"/>
  <c r="G485" i="1"/>
  <c r="H465" i="1"/>
  <c r="G458" i="1"/>
  <c r="H458" i="1"/>
  <c r="H453" i="1"/>
  <c r="G186" i="1"/>
  <c r="H186" i="1"/>
  <c r="F186" i="1"/>
  <c r="G481" i="1" l="1"/>
  <c r="G449" i="1"/>
  <c r="H449" i="1"/>
  <c r="H481" i="1"/>
  <c r="G305" i="1"/>
  <c r="G304" i="1" s="1"/>
  <c r="H305" i="1"/>
  <c r="H304" i="1" s="1"/>
  <c r="F305" i="1"/>
  <c r="F304" i="1" s="1"/>
  <c r="G611" i="1" l="1"/>
  <c r="G610" i="1" s="1"/>
  <c r="H611" i="1"/>
  <c r="H610" i="1" s="1"/>
  <c r="F611" i="1"/>
  <c r="F610" i="1" s="1"/>
  <c r="G585" i="1"/>
  <c r="H585" i="1"/>
  <c r="F585" i="1"/>
  <c r="G587" i="1"/>
  <c r="H587" i="1"/>
  <c r="F587" i="1"/>
  <c r="H563" i="1"/>
  <c r="G563" i="1"/>
  <c r="F563" i="1"/>
  <c r="G584" i="1" l="1"/>
  <c r="G583" i="1" s="1"/>
  <c r="G582" i="1" s="1"/>
  <c r="H584" i="1"/>
  <c r="H583" i="1" s="1"/>
  <c r="H582" i="1" s="1"/>
  <c r="F584" i="1"/>
  <c r="F583" i="1" s="1"/>
  <c r="F582" i="1" s="1"/>
  <c r="G372" i="1"/>
  <c r="G371" i="1" s="1"/>
  <c r="H372" i="1"/>
  <c r="H371" i="1" s="1"/>
  <c r="F372" i="1"/>
  <c r="F371" i="1" s="1"/>
  <c r="G209" i="1"/>
  <c r="G208" i="1" s="1"/>
  <c r="H209" i="1"/>
  <c r="H208" i="1" s="1"/>
  <c r="F209" i="1"/>
  <c r="F208" i="1" s="1"/>
  <c r="G292" i="1"/>
  <c r="H292" i="1"/>
  <c r="F292" i="1"/>
  <c r="G294" i="1"/>
  <c r="H294" i="1"/>
  <c r="F294" i="1"/>
  <c r="G296" i="1"/>
  <c r="H296" i="1"/>
  <c r="F296" i="1"/>
  <c r="F291" i="1" l="1"/>
  <c r="H291" i="1"/>
  <c r="G291" i="1"/>
  <c r="H86" i="1"/>
  <c r="H85" i="1" s="1"/>
  <c r="H84" i="1" s="1"/>
  <c r="G86" i="1"/>
  <c r="G85" i="1" s="1"/>
  <c r="G84" i="1" s="1"/>
  <c r="F86" i="1"/>
  <c r="F85" i="1" s="1"/>
  <c r="F84" i="1" s="1"/>
  <c r="F474" i="1" l="1"/>
  <c r="F473" i="1" s="1"/>
  <c r="H565" i="1"/>
  <c r="H561" i="1"/>
  <c r="G565" i="1"/>
  <c r="G561" i="1"/>
  <c r="F565" i="1"/>
  <c r="F561" i="1"/>
  <c r="H312" i="1"/>
  <c r="G312" i="1"/>
  <c r="F312" i="1"/>
  <c r="F299" i="1"/>
  <c r="F298" i="1" s="1"/>
  <c r="H299" i="1"/>
  <c r="H298" i="1" s="1"/>
  <c r="G299" i="1"/>
  <c r="G298" i="1" s="1"/>
  <c r="G206" i="1"/>
  <c r="G205" i="1" s="1"/>
  <c r="F206" i="1"/>
  <c r="F205" i="1" s="1"/>
  <c r="H206" i="1"/>
  <c r="H205" i="1" s="1"/>
  <c r="F193" i="1"/>
  <c r="F191" i="1"/>
  <c r="H193" i="1"/>
  <c r="G193" i="1"/>
  <c r="H191" i="1"/>
  <c r="G191" i="1"/>
  <c r="G165" i="1"/>
  <c r="G164" i="1" s="1"/>
  <c r="G163" i="1" s="1"/>
  <c r="F165" i="1"/>
  <c r="F164" i="1" s="1"/>
  <c r="F163" i="1" s="1"/>
  <c r="H165" i="1"/>
  <c r="H164" i="1" s="1"/>
  <c r="H163" i="1" s="1"/>
  <c r="F190" i="1" l="1"/>
  <c r="G190" i="1"/>
  <c r="H190" i="1"/>
  <c r="G560" i="1"/>
  <c r="F560" i="1"/>
  <c r="H560" i="1"/>
  <c r="H162" i="1"/>
  <c r="H161" i="1" s="1"/>
  <c r="H160" i="1" s="1"/>
  <c r="G162" i="1"/>
  <c r="G161" i="1" s="1"/>
  <c r="G160" i="1" s="1"/>
  <c r="F162" i="1"/>
  <c r="F161" i="1" s="1"/>
  <c r="F160" i="1" s="1"/>
  <c r="G263" i="1" l="1"/>
  <c r="G262" i="1" s="1"/>
  <c r="G261" i="1" s="1"/>
  <c r="H263" i="1"/>
  <c r="H262" i="1" s="1"/>
  <c r="H261" i="1" s="1"/>
  <c r="F263" i="1"/>
  <c r="F262" i="1" s="1"/>
  <c r="F261" i="1" s="1"/>
  <c r="F260" i="1" l="1"/>
  <c r="G260" i="1"/>
  <c r="H260" i="1"/>
  <c r="G223" i="1" l="1"/>
  <c r="G222" i="1" s="1"/>
  <c r="H223" i="1"/>
  <c r="H222" i="1" s="1"/>
  <c r="F223" i="1"/>
  <c r="F222" i="1" s="1"/>
  <c r="F314" i="1" l="1"/>
  <c r="G311" i="1" l="1"/>
  <c r="H311" i="1"/>
  <c r="F311" i="1"/>
  <c r="F151" i="1"/>
  <c r="G115" i="1"/>
  <c r="G114" i="1" s="1"/>
  <c r="H115" i="1"/>
  <c r="H114" i="1" s="1"/>
  <c r="F115" i="1"/>
  <c r="F114" i="1" s="1"/>
  <c r="H228" i="1" l="1"/>
  <c r="H227" i="1" s="1"/>
  <c r="H226" i="1" s="1"/>
  <c r="H225" i="1" s="1"/>
  <c r="G228" i="1"/>
  <c r="G227" i="1" s="1"/>
  <c r="G226" i="1" s="1"/>
  <c r="G225" i="1" s="1"/>
  <c r="F228" i="1"/>
  <c r="F227" i="1" s="1"/>
  <c r="F226" i="1" s="1"/>
  <c r="F225" i="1" s="1"/>
  <c r="F515" i="1" l="1"/>
  <c r="G138" i="1" l="1"/>
  <c r="H138" i="1"/>
  <c r="F138" i="1"/>
  <c r="G430" i="1" l="1"/>
  <c r="G429" i="1" s="1"/>
  <c r="G428" i="1" s="1"/>
  <c r="H430" i="1"/>
  <c r="H429" i="1" s="1"/>
  <c r="H428" i="1" s="1"/>
  <c r="F430" i="1"/>
  <c r="F429" i="1" s="1"/>
  <c r="F428" i="1" s="1"/>
  <c r="G421" i="1"/>
  <c r="G420" i="1" s="1"/>
  <c r="H421" i="1"/>
  <c r="H420" i="1" s="1"/>
  <c r="F421" i="1"/>
  <c r="F420" i="1" s="1"/>
  <c r="G366" i="1"/>
  <c r="G365" i="1" s="1"/>
  <c r="H366" i="1"/>
  <c r="H365" i="1" s="1"/>
  <c r="F366" i="1"/>
  <c r="F365" i="1" s="1"/>
  <c r="G101" i="1"/>
  <c r="G100" i="1" s="1"/>
  <c r="G99" i="1" s="1"/>
  <c r="H101" i="1"/>
  <c r="H100" i="1" s="1"/>
  <c r="H99" i="1" s="1"/>
  <c r="F101" i="1"/>
  <c r="F100" i="1" s="1"/>
  <c r="F99" i="1" s="1"/>
  <c r="G600" i="1" l="1"/>
  <c r="G580" i="1"/>
  <c r="G579" i="1" s="1"/>
  <c r="G578" i="1" s="1"/>
  <c r="G577" i="1" s="1"/>
  <c r="G444" i="1"/>
  <c r="G443" i="1" s="1"/>
  <c r="G415" i="1"/>
  <c r="G414" i="1" s="1"/>
  <c r="G413" i="1" s="1"/>
  <c r="G404" i="1"/>
  <c r="G403" i="1" s="1"/>
  <c r="G401" i="1"/>
  <c r="G400" i="1" s="1"/>
  <c r="G62" i="1"/>
  <c r="G61" i="1" s="1"/>
  <c r="G60" i="1" s="1"/>
  <c r="G59" i="1" s="1"/>
  <c r="G58" i="1" s="1"/>
  <c r="H62" i="1"/>
  <c r="H61" i="1" s="1"/>
  <c r="H60" i="1" s="1"/>
  <c r="H59" i="1" s="1"/>
  <c r="H58" i="1" s="1"/>
  <c r="F62" i="1"/>
  <c r="F61" i="1" s="1"/>
  <c r="F60" i="1" s="1"/>
  <c r="F59" i="1" s="1"/>
  <c r="F58" i="1" s="1"/>
  <c r="G412" i="1" l="1"/>
  <c r="G411" i="1" s="1"/>
  <c r="G56" i="1"/>
  <c r="G54" i="1"/>
  <c r="G52" i="1"/>
  <c r="G530" i="1"/>
  <c r="G529" i="1" s="1"/>
  <c r="H530" i="1"/>
  <c r="H529" i="1" s="1"/>
  <c r="G527" i="1"/>
  <c r="H527" i="1"/>
  <c r="G525" i="1"/>
  <c r="H525" i="1"/>
  <c r="F518" i="1"/>
  <c r="F517" i="1" s="1"/>
  <c r="F501" i="1"/>
  <c r="F500" i="1" s="1"/>
  <c r="G390" i="1"/>
  <c r="G389" i="1" s="1"/>
  <c r="H390" i="1"/>
  <c r="H389" i="1" s="1"/>
  <c r="F390" i="1"/>
  <c r="F389" i="1" s="1"/>
  <c r="G384" i="1"/>
  <c r="G383" i="1" s="1"/>
  <c r="G381" i="1"/>
  <c r="G380" i="1" s="1"/>
  <c r="G597" i="1"/>
  <c r="G556" i="1"/>
  <c r="G555" i="1" s="1"/>
  <c r="G554" i="1" s="1"/>
  <c r="G553" i="1" s="1"/>
  <c r="G550" i="1"/>
  <c r="G549" i="1" s="1"/>
  <c r="G548" i="1" s="1"/>
  <c r="G547" i="1" s="1"/>
  <c r="G441" i="1"/>
  <c r="G439" i="1"/>
  <c r="G437" i="1"/>
  <c r="G426" i="1"/>
  <c r="H426" i="1"/>
  <c r="F426" i="1"/>
  <c r="G424" i="1"/>
  <c r="H424" i="1"/>
  <c r="F424" i="1"/>
  <c r="G398" i="1"/>
  <c r="G397" i="1" s="1"/>
  <c r="G395" i="1"/>
  <c r="G394" i="1" s="1"/>
  <c r="G375" i="1"/>
  <c r="G374" i="1" s="1"/>
  <c r="G369" i="1"/>
  <c r="G368" i="1" s="1"/>
  <c r="G363" i="1"/>
  <c r="G362" i="1" s="1"/>
  <c r="G360" i="1"/>
  <c r="G359" i="1" s="1"/>
  <c r="G357" i="1"/>
  <c r="G356" i="1" s="1"/>
  <c r="G354" i="1"/>
  <c r="G353" i="1" s="1"/>
  <c r="G351" i="1"/>
  <c r="G350" i="1" s="1"/>
  <c r="G348" i="1"/>
  <c r="G347" i="1" s="1"/>
  <c r="G342" i="1"/>
  <c r="G341" i="1" s="1"/>
  <c r="G339" i="1"/>
  <c r="G338" i="1" s="1"/>
  <c r="G336" i="1"/>
  <c r="G335" i="1" s="1"/>
  <c r="G333" i="1"/>
  <c r="G332" i="1" s="1"/>
  <c r="G330" i="1"/>
  <c r="G329" i="1" s="1"/>
  <c r="G617" i="1"/>
  <c r="G616" i="1" s="1"/>
  <c r="G615" i="1" s="1"/>
  <c r="G614" i="1" s="1"/>
  <c r="G613" i="1" s="1"/>
  <c r="G618" i="1"/>
  <c r="G608" i="1"/>
  <c r="G607" i="1" s="1"/>
  <c r="H608" i="1"/>
  <c r="H607" i="1" s="1"/>
  <c r="F608" i="1"/>
  <c r="F607" i="1" s="1"/>
  <c r="G605" i="1"/>
  <c r="G604" i="1" s="1"/>
  <c r="H605" i="1"/>
  <c r="H604" i="1" s="1"/>
  <c r="F605" i="1"/>
  <c r="F604" i="1" s="1"/>
  <c r="G602" i="1"/>
  <c r="G599" i="1" s="1"/>
  <c r="H602" i="1"/>
  <c r="F602" i="1"/>
  <c r="G595" i="1"/>
  <c r="G593" i="1"/>
  <c r="G575" i="1"/>
  <c r="G573" i="1"/>
  <c r="G568" i="1"/>
  <c r="G567" i="1" s="1"/>
  <c r="G522" i="1"/>
  <c r="G521" i="1" s="1"/>
  <c r="G434" i="1"/>
  <c r="G433" i="1" s="1"/>
  <c r="G409" i="1"/>
  <c r="G408" i="1" s="1"/>
  <c r="G407" i="1" s="1"/>
  <c r="G406" i="1" s="1"/>
  <c r="G323" i="1"/>
  <c r="G322" i="1" s="1"/>
  <c r="G309" i="1"/>
  <c r="G308" i="1" s="1"/>
  <c r="G307" i="1" s="1"/>
  <c r="G302" i="1"/>
  <c r="G301" i="1" s="1"/>
  <c r="G289" i="1"/>
  <c r="G288" i="1" s="1"/>
  <c r="G286" i="1"/>
  <c r="G285" i="1" s="1"/>
  <c r="G283" i="1"/>
  <c r="G282" i="1" s="1"/>
  <c r="G280" i="1"/>
  <c r="G279" i="1" s="1"/>
  <c r="G277" i="1"/>
  <c r="G276" i="1" s="1"/>
  <c r="G274" i="1"/>
  <c r="G273" i="1" s="1"/>
  <c r="G271" i="1"/>
  <c r="G270" i="1" s="1"/>
  <c r="G268" i="1"/>
  <c r="G267" i="1" s="1"/>
  <c r="G258" i="1"/>
  <c r="G257" i="1" s="1"/>
  <c r="G256" i="1" s="1"/>
  <c r="G254" i="1"/>
  <c r="G253" i="1" s="1"/>
  <c r="G252" i="1" s="1"/>
  <c r="G250" i="1"/>
  <c r="G249" i="1" s="1"/>
  <c r="G247" i="1"/>
  <c r="G246" i="1" s="1"/>
  <c r="G241" i="1"/>
  <c r="G240" i="1" s="1"/>
  <c r="G239" i="1" s="1"/>
  <c r="G238" i="1" s="1"/>
  <c r="G237" i="1" s="1"/>
  <c r="G234" i="1"/>
  <c r="G233" i="1" s="1"/>
  <c r="G232" i="1" s="1"/>
  <c r="G231" i="1" s="1"/>
  <c r="G230" i="1" s="1"/>
  <c r="G220" i="1"/>
  <c r="G219" i="1" s="1"/>
  <c r="G218" i="1" s="1"/>
  <c r="G203" i="1"/>
  <c r="G202" i="1" s="1"/>
  <c r="H203" i="1"/>
  <c r="H202" i="1" s="1"/>
  <c r="G198" i="1"/>
  <c r="G197" i="1" s="1"/>
  <c r="G196" i="1" s="1"/>
  <c r="G195" i="1" s="1"/>
  <c r="G188" i="1"/>
  <c r="G185" i="1" s="1"/>
  <c r="G180" i="1"/>
  <c r="G179" i="1" s="1"/>
  <c r="G175" i="1"/>
  <c r="G174" i="1" s="1"/>
  <c r="G170" i="1" s="1"/>
  <c r="G158" i="1"/>
  <c r="G157" i="1" s="1"/>
  <c r="G151" i="1"/>
  <c r="G149" i="1"/>
  <c r="G146" i="1"/>
  <c r="G144" i="1"/>
  <c r="G141" i="1"/>
  <c r="G140" i="1" s="1"/>
  <c r="G136" i="1"/>
  <c r="G135" i="1" s="1"/>
  <c r="H136" i="1"/>
  <c r="H135" i="1" s="1"/>
  <c r="G131" i="1"/>
  <c r="H131" i="1"/>
  <c r="G133" i="1"/>
  <c r="H133" i="1"/>
  <c r="G129" i="1"/>
  <c r="H129" i="1"/>
  <c r="G126" i="1"/>
  <c r="G125" i="1" s="1"/>
  <c r="H126" i="1"/>
  <c r="H125" i="1" s="1"/>
  <c r="G123" i="1"/>
  <c r="G122" i="1" s="1"/>
  <c r="H123" i="1"/>
  <c r="H122" i="1" s="1"/>
  <c r="G120" i="1"/>
  <c r="G118" i="1"/>
  <c r="G110" i="1"/>
  <c r="G109" i="1" s="1"/>
  <c r="G108" i="1" s="1"/>
  <c r="G106" i="1"/>
  <c r="G105" i="1" s="1"/>
  <c r="G104" i="1" s="1"/>
  <c r="G103" i="1" s="1"/>
  <c r="G97" i="1"/>
  <c r="G96" i="1" s="1"/>
  <c r="G73" i="1"/>
  <c r="G72" i="1" s="1"/>
  <c r="G91" i="1"/>
  <c r="G90" i="1" s="1"/>
  <c r="G94" i="1"/>
  <c r="G93" i="1" s="1"/>
  <c r="G82" i="1"/>
  <c r="G81" i="1" s="1"/>
  <c r="G80" i="1" s="1"/>
  <c r="G79" i="1" s="1"/>
  <c r="G77" i="1"/>
  <c r="G76" i="1" s="1"/>
  <c r="G75" i="1" s="1"/>
  <c r="G68" i="1"/>
  <c r="G67" i="1" s="1"/>
  <c r="G66" i="1" s="1"/>
  <c r="G65" i="1" s="1"/>
  <c r="G64" i="1" s="1"/>
  <c r="G46" i="1"/>
  <c r="G45" i="1" s="1"/>
  <c r="G44" i="1" s="1"/>
  <c r="G43" i="1" s="1"/>
  <c r="G42" i="1" s="1"/>
  <c r="G40" i="1"/>
  <c r="G39" i="1" s="1"/>
  <c r="G38" i="1" s="1"/>
  <c r="G37" i="1" s="1"/>
  <c r="G36" i="1" s="1"/>
  <c r="G34" i="1"/>
  <c r="G33" i="1" s="1"/>
  <c r="G31" i="1"/>
  <c r="G30" i="1" s="1"/>
  <c r="G25" i="1"/>
  <c r="G24" i="1" s="1"/>
  <c r="G23" i="1" s="1"/>
  <c r="G22" i="1" s="1"/>
  <c r="G21" i="1" s="1"/>
  <c r="H25" i="1"/>
  <c r="F25" i="1"/>
  <c r="F24" i="1" s="1"/>
  <c r="F618" i="1"/>
  <c r="F617" i="1"/>
  <c r="F616" i="1" s="1"/>
  <c r="F615" i="1" s="1"/>
  <c r="F614" i="1" s="1"/>
  <c r="F613" i="1" s="1"/>
  <c r="F600" i="1"/>
  <c r="F597" i="1"/>
  <c r="F595" i="1"/>
  <c r="F593" i="1"/>
  <c r="F580" i="1"/>
  <c r="F579" i="1" s="1"/>
  <c r="F578" i="1" s="1"/>
  <c r="F577" i="1" s="1"/>
  <c r="F575" i="1"/>
  <c r="F573" i="1"/>
  <c r="F568" i="1"/>
  <c r="F567" i="1" s="1"/>
  <c r="F559" i="1" s="1"/>
  <c r="F556" i="1"/>
  <c r="F555" i="1" s="1"/>
  <c r="F554" i="1" s="1"/>
  <c r="F553" i="1" s="1"/>
  <c r="F550" i="1"/>
  <c r="F549" i="1" s="1"/>
  <c r="F548" i="1" s="1"/>
  <c r="F547" i="1" s="1"/>
  <c r="F543" i="1"/>
  <c r="F542" i="1" s="1"/>
  <c r="F541" i="1" s="1"/>
  <c r="F540" i="1" s="1"/>
  <c r="F536" i="1"/>
  <c r="F535" i="1" s="1"/>
  <c r="F534" i="1" s="1"/>
  <c r="F530" i="1"/>
  <c r="F529" i="1" s="1"/>
  <c r="F527" i="1"/>
  <c r="F525" i="1"/>
  <c r="F522" i="1"/>
  <c r="F521" i="1" s="1"/>
  <c r="F513" i="1"/>
  <c r="F512" i="1" s="1"/>
  <c r="F507" i="1"/>
  <c r="F506" i="1" s="1"/>
  <c r="F504" i="1"/>
  <c r="F503" i="1" s="1"/>
  <c r="F498" i="1"/>
  <c r="F496" i="1"/>
  <c r="F493" i="1"/>
  <c r="F491" i="1"/>
  <c r="F488" i="1"/>
  <c r="F486" i="1"/>
  <c r="F483" i="1"/>
  <c r="F482" i="1" s="1"/>
  <c r="F479" i="1"/>
  <c r="F477" i="1"/>
  <c r="F471" i="1"/>
  <c r="F470" i="1" s="1"/>
  <c r="F466" i="1"/>
  <c r="F463" i="1"/>
  <c r="F461" i="1"/>
  <c r="F459" i="1"/>
  <c r="F456" i="1"/>
  <c r="F454" i="1"/>
  <c r="F451" i="1"/>
  <c r="F450" i="1" s="1"/>
  <c r="F444" i="1"/>
  <c r="F443" i="1" s="1"/>
  <c r="F441" i="1"/>
  <c r="F439" i="1"/>
  <c r="F437" i="1"/>
  <c r="F434" i="1"/>
  <c r="F433" i="1" s="1"/>
  <c r="F415" i="1"/>
  <c r="F414" i="1" s="1"/>
  <c r="F413" i="1" s="1"/>
  <c r="F409" i="1"/>
  <c r="F408" i="1" s="1"/>
  <c r="F407" i="1" s="1"/>
  <c r="F406" i="1" s="1"/>
  <c r="F404" i="1"/>
  <c r="F403" i="1" s="1"/>
  <c r="F401" i="1"/>
  <c r="F400" i="1" s="1"/>
  <c r="F398" i="1"/>
  <c r="F397" i="1" s="1"/>
  <c r="F395" i="1"/>
  <c r="F394" i="1" s="1"/>
  <c r="F384" i="1"/>
  <c r="F383" i="1" s="1"/>
  <c r="F381" i="1"/>
  <c r="F380" i="1" s="1"/>
  <c r="F375" i="1"/>
  <c r="F374" i="1" s="1"/>
  <c r="F369" i="1"/>
  <c r="F368" i="1" s="1"/>
  <c r="F363" i="1"/>
  <c r="F362" i="1" s="1"/>
  <c r="F360" i="1"/>
  <c r="F359" i="1" s="1"/>
  <c r="F357" i="1"/>
  <c r="F356" i="1" s="1"/>
  <c r="F354" i="1"/>
  <c r="F353" i="1" s="1"/>
  <c r="F351" i="1"/>
  <c r="F350" i="1" s="1"/>
  <c r="F348" i="1"/>
  <c r="F347" i="1" s="1"/>
  <c r="F342" i="1"/>
  <c r="F341" i="1" s="1"/>
  <c r="F339" i="1"/>
  <c r="F338" i="1" s="1"/>
  <c r="F336" i="1"/>
  <c r="F335" i="1" s="1"/>
  <c r="F333" i="1"/>
  <c r="F332" i="1" s="1"/>
  <c r="F330" i="1"/>
  <c r="F329" i="1" s="1"/>
  <c r="F323" i="1"/>
  <c r="F322" i="1" s="1"/>
  <c r="F321" i="1" s="1"/>
  <c r="F320" i="1" s="1"/>
  <c r="F319" i="1" s="1"/>
  <c r="F309" i="1"/>
  <c r="F308" i="1" s="1"/>
  <c r="F307" i="1" s="1"/>
  <c r="F302" i="1"/>
  <c r="F301" i="1" s="1"/>
  <c r="F289" i="1"/>
  <c r="F288" i="1" s="1"/>
  <c r="F286" i="1"/>
  <c r="F285" i="1" s="1"/>
  <c r="F283" i="1"/>
  <c r="F282" i="1" s="1"/>
  <c r="F280" i="1"/>
  <c r="F279" i="1" s="1"/>
  <c r="F277" i="1"/>
  <c r="F276" i="1" s="1"/>
  <c r="F274" i="1"/>
  <c r="F273" i="1" s="1"/>
  <c r="F271" i="1"/>
  <c r="F270" i="1" s="1"/>
  <c r="F268" i="1"/>
  <c r="F267" i="1" s="1"/>
  <c r="F258" i="1"/>
  <c r="F257" i="1" s="1"/>
  <c r="F256" i="1" s="1"/>
  <c r="F254" i="1"/>
  <c r="F253" i="1" s="1"/>
  <c r="F252" i="1" s="1"/>
  <c r="F250" i="1"/>
  <c r="F249" i="1" s="1"/>
  <c r="F247" i="1"/>
  <c r="F246" i="1" s="1"/>
  <c r="F241" i="1"/>
  <c r="F240" i="1" s="1"/>
  <c r="F239" i="1" s="1"/>
  <c r="F238" i="1" s="1"/>
  <c r="F237" i="1" s="1"/>
  <c r="F234" i="1"/>
  <c r="F233" i="1" s="1"/>
  <c r="F232" i="1" s="1"/>
  <c r="F231" i="1" s="1"/>
  <c r="F230" i="1" s="1"/>
  <c r="F220" i="1"/>
  <c r="F219" i="1" s="1"/>
  <c r="F218" i="1" s="1"/>
  <c r="F203" i="1"/>
  <c r="F202" i="1" s="1"/>
  <c r="F198" i="1"/>
  <c r="F197" i="1" s="1"/>
  <c r="F196" i="1" s="1"/>
  <c r="F195" i="1" s="1"/>
  <c r="F188" i="1"/>
  <c r="F185" i="1" s="1"/>
  <c r="F184" i="1" s="1"/>
  <c r="F180" i="1"/>
  <c r="F179" i="1" s="1"/>
  <c r="F175" i="1"/>
  <c r="F174" i="1" s="1"/>
  <c r="F170" i="1" s="1"/>
  <c r="F158" i="1"/>
  <c r="F157" i="1" s="1"/>
  <c r="F149" i="1"/>
  <c r="F146" i="1"/>
  <c r="F144" i="1"/>
  <c r="F141" i="1"/>
  <c r="F140" i="1" s="1"/>
  <c r="F136" i="1"/>
  <c r="F135" i="1" s="1"/>
  <c r="F133" i="1"/>
  <c r="F131" i="1"/>
  <c r="F129" i="1"/>
  <c r="F126" i="1"/>
  <c r="F125" i="1" s="1"/>
  <c r="F123" i="1"/>
  <c r="F122" i="1" s="1"/>
  <c r="F120" i="1"/>
  <c r="F118" i="1"/>
  <c r="F110" i="1"/>
  <c r="F109" i="1" s="1"/>
  <c r="F108" i="1" s="1"/>
  <c r="F106" i="1"/>
  <c r="F105" i="1" s="1"/>
  <c r="F104" i="1" s="1"/>
  <c r="F103" i="1" s="1"/>
  <c r="F97" i="1"/>
  <c r="F96" i="1" s="1"/>
  <c r="F94" i="1"/>
  <c r="F93" i="1" s="1"/>
  <c r="F91" i="1"/>
  <c r="F90" i="1" s="1"/>
  <c r="F82" i="1"/>
  <c r="F81" i="1" s="1"/>
  <c r="F80" i="1" s="1"/>
  <c r="F79" i="1" s="1"/>
  <c r="F77" i="1"/>
  <c r="F76" i="1" s="1"/>
  <c r="F75" i="1" s="1"/>
  <c r="F73" i="1"/>
  <c r="F72" i="1" s="1"/>
  <c r="F68" i="1"/>
  <c r="F67" i="1" s="1"/>
  <c r="F66" i="1" s="1"/>
  <c r="F65" i="1" s="1"/>
  <c r="F64" i="1" s="1"/>
  <c r="F56" i="1"/>
  <c r="F54" i="1"/>
  <c r="F52" i="1"/>
  <c r="F46" i="1"/>
  <c r="F45" i="1" s="1"/>
  <c r="F44" i="1" s="1"/>
  <c r="F43" i="1" s="1"/>
  <c r="F42" i="1" s="1"/>
  <c r="F40" i="1"/>
  <c r="F39" i="1" s="1"/>
  <c r="F38" i="1" s="1"/>
  <c r="F37" i="1" s="1"/>
  <c r="F36" i="1" s="1"/>
  <c r="F34" i="1"/>
  <c r="F33" i="1" s="1"/>
  <c r="F31" i="1"/>
  <c r="F30" i="1" s="1"/>
  <c r="F511" i="1" l="1"/>
  <c r="G393" i="1"/>
  <c r="G392" i="1" s="1"/>
  <c r="F346" i="1"/>
  <c r="F345" i="1" s="1"/>
  <c r="F344" i="1" s="1"/>
  <c r="G328" i="1"/>
  <c r="G327" i="1" s="1"/>
  <c r="G326" i="1" s="1"/>
  <c r="F245" i="1"/>
  <c r="F266" i="1"/>
  <c r="F328" i="1"/>
  <c r="F327" i="1" s="1"/>
  <c r="F326" i="1" s="1"/>
  <c r="F379" i="1"/>
  <c r="F378" i="1" s="1"/>
  <c r="G245" i="1"/>
  <c r="F393" i="1"/>
  <c r="F392" i="1" s="1"/>
  <c r="G266" i="1"/>
  <c r="G346" i="1"/>
  <c r="G345" i="1" s="1"/>
  <c r="G344" i="1" s="1"/>
  <c r="G379" i="1"/>
  <c r="G378" i="1" s="1"/>
  <c r="G89" i="1"/>
  <c r="G88" i="1" s="1"/>
  <c r="F89" i="1"/>
  <c r="F88" i="1" s="1"/>
  <c r="F490" i="1"/>
  <c r="F476" i="1"/>
  <c r="F495" i="1"/>
  <c r="F592" i="1"/>
  <c r="F599" i="1"/>
  <c r="H201" i="1"/>
  <c r="H200" i="1" s="1"/>
  <c r="F217" i="1"/>
  <c r="G201" i="1"/>
  <c r="G200" i="1" s="1"/>
  <c r="F183" i="1"/>
  <c r="F182" i="1" s="1"/>
  <c r="F23" i="1"/>
  <c r="F22" i="1" s="1"/>
  <c r="F21" i="1" s="1"/>
  <c r="G178" i="1"/>
  <c r="G177" i="1" s="1"/>
  <c r="G314" i="1"/>
  <c r="G321" i="1"/>
  <c r="G320" i="1" s="1"/>
  <c r="G319" i="1" s="1"/>
  <c r="G184" i="1"/>
  <c r="G183" i="1" s="1"/>
  <c r="G182" i="1" s="1"/>
  <c r="F201" i="1"/>
  <c r="G217" i="1"/>
  <c r="F524" i="1"/>
  <c r="F520" i="1" s="1"/>
  <c r="H524" i="1"/>
  <c r="G524" i="1"/>
  <c r="G520" i="1" s="1"/>
  <c r="F453" i="1"/>
  <c r="F465" i="1"/>
  <c r="H423" i="1"/>
  <c r="H419" i="1" s="1"/>
  <c r="G51" i="1"/>
  <c r="G50" i="1" s="1"/>
  <c r="G49" i="1" s="1"/>
  <c r="G48" i="1" s="1"/>
  <c r="G436" i="1"/>
  <c r="G432" i="1" s="1"/>
  <c r="F143" i="1"/>
  <c r="F423" i="1"/>
  <c r="F419" i="1" s="1"/>
  <c r="G423" i="1"/>
  <c r="G419" i="1" s="1"/>
  <c r="G546" i="1"/>
  <c r="G545" i="1" s="1"/>
  <c r="G559" i="1"/>
  <c r="G558" i="1" s="1"/>
  <c r="G572" i="1"/>
  <c r="G128" i="1"/>
  <c r="F71" i="1"/>
  <c r="G592" i="1"/>
  <c r="G591" i="1" s="1"/>
  <c r="G148" i="1"/>
  <c r="F458" i="1"/>
  <c r="F539" i="1"/>
  <c r="G143" i="1"/>
  <c r="G117" i="1"/>
  <c r="F485" i="1"/>
  <c r="G169" i="1"/>
  <c r="G168" i="1" s="1"/>
  <c r="F117" i="1"/>
  <c r="G29" i="1"/>
  <c r="G28" i="1" s="1"/>
  <c r="G27" i="1" s="1"/>
  <c r="G156" i="1"/>
  <c r="G155" i="1" s="1"/>
  <c r="G154" i="1" s="1"/>
  <c r="G153" i="1" s="1"/>
  <c r="F572" i="1"/>
  <c r="F571" i="1" s="1"/>
  <c r="F570" i="1" s="1"/>
  <c r="G71" i="1"/>
  <c r="F148" i="1"/>
  <c r="F558" i="1"/>
  <c r="F51" i="1"/>
  <c r="F50" i="1" s="1"/>
  <c r="F49" i="1" s="1"/>
  <c r="F48" i="1" s="1"/>
  <c r="F169" i="1"/>
  <c r="F436" i="1"/>
  <c r="F432" i="1" s="1"/>
  <c r="F128" i="1"/>
  <c r="F156" i="1"/>
  <c r="F155" i="1" s="1"/>
  <c r="F154" i="1" s="1"/>
  <c r="F153" i="1" s="1"/>
  <c r="F533" i="1"/>
  <c r="F532" i="1" s="1"/>
  <c r="F29" i="1"/>
  <c r="F28" i="1" s="1"/>
  <c r="F27" i="1" s="1"/>
  <c r="F178" i="1"/>
  <c r="F177" i="1" s="1"/>
  <c r="F412" i="1"/>
  <c r="F411" i="1" s="1"/>
  <c r="F546" i="1"/>
  <c r="F545" i="1" s="1"/>
  <c r="H580" i="1"/>
  <c r="H579" i="1" s="1"/>
  <c r="H578" i="1" s="1"/>
  <c r="H577" i="1" s="1"/>
  <c r="G167" i="1" l="1"/>
  <c r="F481" i="1"/>
  <c r="F552" i="1"/>
  <c r="F449" i="1"/>
  <c r="G113" i="1"/>
  <c r="G112" i="1" s="1"/>
  <c r="G70" i="1" s="1"/>
  <c r="F113" i="1"/>
  <c r="F112" i="1" s="1"/>
  <c r="F538" i="1"/>
  <c r="F510" i="1"/>
  <c r="F509" i="1" s="1"/>
  <c r="G510" i="1"/>
  <c r="G509" i="1" s="1"/>
  <c r="F591" i="1"/>
  <c r="F590" i="1" s="1"/>
  <c r="F589" i="1" s="1"/>
  <c r="G448" i="1"/>
  <c r="G447" i="1" s="1"/>
  <c r="F168" i="1"/>
  <c r="G265" i="1"/>
  <c r="G590" i="1"/>
  <c r="G589" i="1" s="1"/>
  <c r="G244" i="1"/>
  <c r="G243" i="1" s="1"/>
  <c r="F377" i="1"/>
  <c r="F265" i="1"/>
  <c r="F418" i="1"/>
  <c r="F417" i="1" s="1"/>
  <c r="G418" i="1"/>
  <c r="G417" i="1" s="1"/>
  <c r="G377" i="1"/>
  <c r="G571" i="1"/>
  <c r="G570" i="1" s="1"/>
  <c r="G552" i="1" s="1"/>
  <c r="G538" i="1" s="1"/>
  <c r="F200" i="1"/>
  <c r="F244" i="1"/>
  <c r="F243" i="1" s="1"/>
  <c r="H220" i="1"/>
  <c r="H219" i="1" s="1"/>
  <c r="H218" i="1" s="1"/>
  <c r="H110" i="1"/>
  <c r="H109" i="1" s="1"/>
  <c r="H108" i="1" s="1"/>
  <c r="F448" i="1" l="1"/>
  <c r="F447" i="1" s="1"/>
  <c r="F167" i="1"/>
  <c r="F70" i="1"/>
  <c r="F20" i="1" s="1"/>
  <c r="F325" i="1"/>
  <c r="F446" i="1"/>
  <c r="G446" i="1"/>
  <c r="G20" i="1"/>
  <c r="G236" i="1"/>
  <c r="G325" i="1"/>
  <c r="F236" i="1"/>
  <c r="G620" i="1" l="1"/>
  <c r="F620" i="1"/>
  <c r="H175" i="1" l="1"/>
  <c r="H174" i="1" s="1"/>
  <c r="H170" i="1" s="1"/>
  <c r="H169" i="1" l="1"/>
  <c r="H556" i="1" l="1"/>
  <c r="H555" i="1" s="1"/>
  <c r="H554" i="1" s="1"/>
  <c r="H553" i="1" s="1"/>
  <c r="H106" i="1" l="1"/>
  <c r="H105" i="1" s="1"/>
  <c r="H104" i="1" s="1"/>
  <c r="H103" i="1" s="1"/>
  <c r="H398" i="1" l="1"/>
  <c r="H397" i="1" s="1"/>
  <c r="H151" i="1" l="1"/>
  <c r="H97" i="1"/>
  <c r="H96" i="1" s="1"/>
  <c r="H73" i="1" l="1"/>
  <c r="H72" i="1" s="1"/>
  <c r="H71" i="1" l="1"/>
  <c r="H409" i="1"/>
  <c r="H408" i="1" s="1"/>
  <c r="H407" i="1" s="1"/>
  <c r="H406" i="1" s="1"/>
  <c r="H309" i="1"/>
  <c r="H308" i="1" s="1"/>
  <c r="H307" i="1" s="1"/>
  <c r="H289" i="1"/>
  <c r="H288" i="1" s="1"/>
  <c r="H286" i="1"/>
  <c r="H285" i="1" s="1"/>
  <c r="H283" i="1"/>
  <c r="H282" i="1" s="1"/>
  <c r="H280" i="1"/>
  <c r="H279" i="1" s="1"/>
  <c r="H277" i="1"/>
  <c r="H276" i="1" s="1"/>
  <c r="H271" i="1"/>
  <c r="H270" i="1" s="1"/>
  <c r="H46" i="1" l="1"/>
  <c r="H568" i="1" l="1"/>
  <c r="H567" i="1" s="1"/>
  <c r="H363" i="1" l="1"/>
  <c r="H362" i="1" s="1"/>
  <c r="H600" i="1"/>
  <c r="H595" i="1"/>
  <c r="H593" i="1"/>
  <c r="H234" i="1"/>
  <c r="H233" i="1" s="1"/>
  <c r="H232" i="1" s="1"/>
  <c r="H231" i="1" s="1"/>
  <c r="H230" i="1" s="1"/>
  <c r="H217" i="1" s="1"/>
  <c r="H149" i="1" l="1"/>
  <c r="H148" i="1" s="1"/>
  <c r="H599" i="1" l="1"/>
  <c r="H597" i="1"/>
  <c r="H592" i="1" s="1"/>
  <c r="H415" i="1"/>
  <c r="H414" i="1" s="1"/>
  <c r="H413" i="1" s="1"/>
  <c r="H384" i="1"/>
  <c r="H383" i="1" s="1"/>
  <c r="H444" i="1"/>
  <c r="H443" i="1" s="1"/>
  <c r="H404" i="1"/>
  <c r="H403" i="1" s="1"/>
  <c r="H401" i="1"/>
  <c r="H400" i="1" s="1"/>
  <c r="H375" i="1"/>
  <c r="H374" i="1" s="1"/>
  <c r="H369" i="1"/>
  <c r="H368" i="1" s="1"/>
  <c r="H360" i="1"/>
  <c r="H359" i="1" s="1"/>
  <c r="H342" i="1"/>
  <c r="H341" i="1" s="1"/>
  <c r="H339" i="1"/>
  <c r="H338" i="1" s="1"/>
  <c r="H302" i="1"/>
  <c r="H301" i="1" s="1"/>
  <c r="H591" i="1" l="1"/>
  <c r="H590" i="1" s="1"/>
  <c r="H412" i="1"/>
  <c r="H411" i="1" s="1"/>
  <c r="H258" i="1"/>
  <c r="H257" i="1" s="1"/>
  <c r="H256" i="1" s="1"/>
  <c r="H141" i="1"/>
  <c r="H140" i="1" s="1"/>
  <c r="H118" i="1"/>
  <c r="H91" i="1"/>
  <c r="H90" i="1" s="1"/>
  <c r="H448" i="1" l="1"/>
  <c r="H447" i="1" s="1"/>
  <c r="H348" i="1"/>
  <c r="H347" i="1" s="1"/>
  <c r="H254" i="1"/>
  <c r="H253" i="1" s="1"/>
  <c r="H252" i="1" s="1"/>
  <c r="H158" i="1"/>
  <c r="H157" i="1" s="1"/>
  <c r="H156" i="1" l="1"/>
  <c r="H155" i="1" s="1"/>
  <c r="H154" i="1" s="1"/>
  <c r="H153" i="1" s="1"/>
  <c r="H250" i="1" l="1"/>
  <c r="H249" i="1" s="1"/>
  <c r="H77" i="1" l="1"/>
  <c r="H573" i="1" l="1"/>
  <c r="H40" i="1" l="1"/>
  <c r="H575" i="1" l="1"/>
  <c r="H572" i="1" s="1"/>
  <c r="H571" i="1" s="1"/>
  <c r="H570" i="1" l="1"/>
  <c r="H94" i="1" l="1"/>
  <c r="H93" i="1" s="1"/>
  <c r="H89" i="1" s="1"/>
  <c r="H274" i="1"/>
  <c r="H273" i="1" s="1"/>
  <c r="H76" i="1"/>
  <c r="H75" i="1" s="1"/>
  <c r="H82" i="1" l="1"/>
  <c r="H81" i="1" s="1"/>
  <c r="H80" i="1" s="1"/>
  <c r="H79" i="1" s="1"/>
  <c r="H198" i="1" l="1"/>
  <c r="H197" i="1" s="1"/>
  <c r="H196" i="1" s="1"/>
  <c r="H195" i="1" s="1"/>
  <c r="H618" i="1" l="1"/>
  <c r="H617" i="1"/>
  <c r="H616" i="1" s="1"/>
  <c r="H615" i="1" s="1"/>
  <c r="H614" i="1" s="1"/>
  <c r="H613" i="1" s="1"/>
  <c r="H559" i="1" l="1"/>
  <c r="H558" i="1" s="1"/>
  <c r="H552" i="1" s="1"/>
  <c r="H550" i="1"/>
  <c r="H549" i="1" s="1"/>
  <c r="H548" i="1" s="1"/>
  <c r="H547" i="1" s="1"/>
  <c r="H522" i="1"/>
  <c r="H521" i="1" s="1"/>
  <c r="H520" i="1" s="1"/>
  <c r="H510" i="1" s="1"/>
  <c r="H509" i="1" s="1"/>
  <c r="H441" i="1"/>
  <c r="H439" i="1"/>
  <c r="H437" i="1"/>
  <c r="H434" i="1"/>
  <c r="H433" i="1" s="1"/>
  <c r="H395" i="1"/>
  <c r="H394" i="1" s="1"/>
  <c r="H393" i="1" s="1"/>
  <c r="H381" i="1"/>
  <c r="H380" i="1" s="1"/>
  <c r="H379" i="1" s="1"/>
  <c r="H357" i="1"/>
  <c r="H356" i="1" s="1"/>
  <c r="H354" i="1"/>
  <c r="H353" i="1" s="1"/>
  <c r="H351" i="1"/>
  <c r="H350" i="1" s="1"/>
  <c r="H346" i="1" l="1"/>
  <c r="H345" i="1" s="1"/>
  <c r="H344" i="1" s="1"/>
  <c r="H392" i="1"/>
  <c r="H378" i="1"/>
  <c r="H589" i="1"/>
  <c r="H436" i="1"/>
  <c r="H336" i="1"/>
  <c r="H335" i="1" s="1"/>
  <c r="H333" i="1"/>
  <c r="H332" i="1" s="1"/>
  <c r="H330" i="1"/>
  <c r="H329" i="1" s="1"/>
  <c r="H323" i="1"/>
  <c r="H322" i="1" s="1"/>
  <c r="H268" i="1"/>
  <c r="H267" i="1" s="1"/>
  <c r="H266" i="1" s="1"/>
  <c r="H328" i="1" l="1"/>
  <c r="H327" i="1" s="1"/>
  <c r="H326" i="1" s="1"/>
  <c r="H314" i="1"/>
  <c r="H265" i="1" s="1"/>
  <c r="H321" i="1"/>
  <c r="H320" i="1" s="1"/>
  <c r="H319" i="1" s="1"/>
  <c r="H546" i="1"/>
  <c r="H545" i="1" s="1"/>
  <c r="H538" i="1" s="1"/>
  <c r="H432" i="1"/>
  <c r="H377" i="1"/>
  <c r="H247" i="1"/>
  <c r="H246" i="1" s="1"/>
  <c r="H245" i="1" l="1"/>
  <c r="H244" i="1" s="1"/>
  <c r="H243" i="1" s="1"/>
  <c r="H418" i="1"/>
  <c r="H446" i="1"/>
  <c r="H241" i="1"/>
  <c r="H240" i="1" s="1"/>
  <c r="H239" i="1" s="1"/>
  <c r="H238" i="1" s="1"/>
  <c r="H237" i="1" s="1"/>
  <c r="H417" i="1" l="1"/>
  <c r="H325" i="1" s="1"/>
  <c r="H188" i="1"/>
  <c r="H185" i="1" s="1"/>
  <c r="H180" i="1"/>
  <c r="H179" i="1" s="1"/>
  <c r="H178" i="1" s="1"/>
  <c r="H146" i="1"/>
  <c r="H144" i="1"/>
  <c r="H120" i="1"/>
  <c r="H68" i="1"/>
  <c r="H67" i="1" s="1"/>
  <c r="H66" i="1" s="1"/>
  <c r="H65" i="1" s="1"/>
  <c r="H64" i="1" s="1"/>
  <c r="H56" i="1"/>
  <c r="H54" i="1"/>
  <c r="H52" i="1"/>
  <c r="H45" i="1"/>
  <c r="H44" i="1" s="1"/>
  <c r="H43" i="1" s="1"/>
  <c r="H42" i="1" s="1"/>
  <c r="H39" i="1"/>
  <c r="H38" i="1" s="1"/>
  <c r="H37" i="1" s="1"/>
  <c r="H36" i="1" s="1"/>
  <c r="H34" i="1"/>
  <c r="H33" i="1" s="1"/>
  <c r="H31" i="1"/>
  <c r="H30" i="1" s="1"/>
  <c r="H24" i="1"/>
  <c r="H23" i="1" s="1"/>
  <c r="H22" i="1" s="1"/>
  <c r="H21" i="1" s="1"/>
  <c r="H184" i="1" l="1"/>
  <c r="H183" i="1" s="1"/>
  <c r="H182" i="1" s="1"/>
  <c r="H236" i="1"/>
  <c r="H177" i="1"/>
  <c r="H168" i="1"/>
  <c r="H117" i="1"/>
  <c r="H88" i="1"/>
  <c r="H29" i="1"/>
  <c r="H28" i="1" s="1"/>
  <c r="H27" i="1" s="1"/>
  <c r="H51" i="1"/>
  <c r="H50" i="1" s="1"/>
  <c r="H49" i="1" s="1"/>
  <c r="H48" i="1" s="1"/>
  <c r="H128" i="1"/>
  <c r="H143" i="1"/>
  <c r="H167" i="1" l="1"/>
  <c r="H113" i="1"/>
  <c r="H112" i="1" s="1"/>
  <c r="H70" i="1" s="1"/>
  <c r="H20" i="1" l="1"/>
  <c r="H620" i="1" s="1"/>
</calcChain>
</file>

<file path=xl/sharedStrings.xml><?xml version="1.0" encoding="utf-8"?>
<sst xmlns="http://schemas.openxmlformats.org/spreadsheetml/2006/main" count="3022" uniqueCount="469">
  <si>
    <t>Целевая статья</t>
  </si>
  <si>
    <t>ОБЩЕГОСУДАРСТВЕННЫЕ ВОПРОСЫ</t>
  </si>
  <si>
    <t>000</t>
  </si>
  <si>
    <t>Функционирование высшего должностного лица муниципального образования</t>
  </si>
  <si>
    <t>Непрограммные направления деятельности органов местного самоуправления</t>
  </si>
  <si>
    <t>120</t>
  </si>
  <si>
    <t>240</t>
  </si>
  <si>
    <t>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t>
  </si>
  <si>
    <t>Обеспечение деятельности финансовых, налоговых и таможенных органов и органов финансового (финансово-бюджетного) надзора</t>
  </si>
  <si>
    <t>Уплата налогов, сборов и иных платежей</t>
  </si>
  <si>
    <t>850</t>
  </si>
  <si>
    <t>Резервные фонды</t>
  </si>
  <si>
    <t>Резервные средства</t>
  </si>
  <si>
    <t>870</t>
  </si>
  <si>
    <t>Другие общегосударственные вопросы</t>
  </si>
  <si>
    <t>Субвенции на выполнение органами местного самоуправления отдельных государственных полномочий по государственному управлению охраной труда</t>
  </si>
  <si>
    <t>Расходы на выплаты персоналу казенных учреждений</t>
  </si>
  <si>
    <t>110</t>
  </si>
  <si>
    <t>Государственная регистрация актов гражданского состояния</t>
  </si>
  <si>
    <t>НАЦИОНАЛЬНАЯ ЭКОНОМИКА</t>
  </si>
  <si>
    <t>Другие вопросы в области национальной экономики</t>
  </si>
  <si>
    <t>ЖИЛИЩНО-КОММУНАЛЬНОЕ ХОЗЯЙСТВО</t>
  </si>
  <si>
    <t>Другие вопросы в области жилищно-коммунального хозяйства</t>
  </si>
  <si>
    <t>ОБРАЗОВАНИЕ</t>
  </si>
  <si>
    <t>Дошкольное образование</t>
  </si>
  <si>
    <t>Субвенции на обеспечение государственных гарантий реализации прав на получение общедоступного и бесплатного дошкольного образования в муниципальных дошкольных образовательных организациях</t>
  </si>
  <si>
    <t>Общее образование</t>
  </si>
  <si>
    <t>Другие вопросы в области образования</t>
  </si>
  <si>
    <t>Обеспечение деятельности подведомственных учреждений  сферы образования</t>
  </si>
  <si>
    <t>КУЛЬТУРА, КИНЕМАТОГРАФИЯ</t>
  </si>
  <si>
    <t>Культура</t>
  </si>
  <si>
    <t>Другие вопросы в области культуры, кинематографии</t>
  </si>
  <si>
    <t>СОЦИАЛЬНАЯ ПОЛИТИКА</t>
  </si>
  <si>
    <t>Пенсионное обеспечение</t>
  </si>
  <si>
    <t>Доплаты к пенсиям муниципальным служащим</t>
  </si>
  <si>
    <t>Публичные нормативные социальные выплаты гражданам</t>
  </si>
  <si>
    <t>310</t>
  </si>
  <si>
    <t>Охрана семьи и детства</t>
  </si>
  <si>
    <t>ФИЗИЧЕСКАЯ КУЛЬТУРА И СПОРТ</t>
  </si>
  <si>
    <t>Периодическая печать и издательства</t>
  </si>
  <si>
    <t>Информационное освещение деятельности органов местного самоуправления в средствах массовой информации</t>
  </si>
  <si>
    <t>Субсидии бюджетным учреждениям</t>
  </si>
  <si>
    <t>610</t>
  </si>
  <si>
    <t>Всего расходов:</t>
  </si>
  <si>
    <t>Социальные выплаты гражданам, кроме публичных нормативных социальных выплат</t>
  </si>
  <si>
    <t>320</t>
  </si>
  <si>
    <t>Сельское хозяйство и рыболовство</t>
  </si>
  <si>
    <t>Субвенции на организацию проведения мероприятий по предупреждению и ликвидации болезней животных, их лечению, защите населения от болезней, общих для человека и животных</t>
  </si>
  <si>
    <t>Субвенции на осуществление государственных полномочий по регистрации и учету граждан, имеющих право на получение жилищных субсидий в связи с переселением из районов Крайнего Севера и приравненных к ним местностей</t>
  </si>
  <si>
    <t>Транспорт</t>
  </si>
  <si>
    <t>Мероприятия в области автомобильного транспорта общего пользования</t>
  </si>
  <si>
    <t>810</t>
  </si>
  <si>
    <t>Дорожное хозяйство (дорожные фонды)</t>
  </si>
  <si>
    <t>Коммунальное хозяйство</t>
  </si>
  <si>
    <t>Наименование</t>
  </si>
  <si>
    <t>Раздел</t>
  </si>
  <si>
    <t>Подраздел</t>
  </si>
  <si>
    <t>Вид расхо-дов</t>
  </si>
  <si>
    <t>01</t>
  </si>
  <si>
    <t>00</t>
  </si>
  <si>
    <t>0000000000</t>
  </si>
  <si>
    <t>02</t>
  </si>
  <si>
    <t>9900000000</t>
  </si>
  <si>
    <t>Мероприятия непрограммных направлений деятельности органов местного самоуправления</t>
  </si>
  <si>
    <t>9990000000</t>
  </si>
  <si>
    <t>9999910010</t>
  </si>
  <si>
    <t>100</t>
  </si>
  <si>
    <t>Функционирование законодательных (представительных) органов государственной власти и представительных органов муниципальных образований</t>
  </si>
  <si>
    <t>03</t>
  </si>
  <si>
    <t>9999910020</t>
  </si>
  <si>
    <t>9999910030</t>
  </si>
  <si>
    <t>04</t>
  </si>
  <si>
    <t>05</t>
  </si>
  <si>
    <t>200</t>
  </si>
  <si>
    <t xml:space="preserve">Иные закупки товаров, работ и услуг для обеспечения государственных (муниципальных) нужд </t>
  </si>
  <si>
    <t>06</t>
  </si>
  <si>
    <t>Иные бюджетные ассигнования</t>
  </si>
  <si>
    <t>800</t>
  </si>
  <si>
    <t>11</t>
  </si>
  <si>
    <t>9999900010</t>
  </si>
  <si>
    <t>13</t>
  </si>
  <si>
    <t>2400000000</t>
  </si>
  <si>
    <t>Расходы на обеспечение деятельности (оказание услуг, выполнение работ) муниципальных учреждений</t>
  </si>
  <si>
    <t>600</t>
  </si>
  <si>
    <t>Субсидии автономным учреждениям</t>
  </si>
  <si>
    <t>620</t>
  </si>
  <si>
    <t>9999970010</t>
  </si>
  <si>
    <t>9999959300</t>
  </si>
  <si>
    <t>9999993100</t>
  </si>
  <si>
    <t>9999993040</t>
  </si>
  <si>
    <t>08</t>
  </si>
  <si>
    <t>09</t>
  </si>
  <si>
    <t>1900000000</t>
  </si>
  <si>
    <t>1900140100</t>
  </si>
  <si>
    <t>12</t>
  </si>
  <si>
    <t>Жилищное хозяйство</t>
  </si>
  <si>
    <t>2100000000</t>
  </si>
  <si>
    <t>2110000000</t>
  </si>
  <si>
    <t>9999993120</t>
  </si>
  <si>
    <t>07</t>
  </si>
  <si>
    <t>2600000000</t>
  </si>
  <si>
    <t>Подпрограмма "Развитие системы дошкольного образования"</t>
  </si>
  <si>
    <t>2610000000</t>
  </si>
  <si>
    <t>2610193070</t>
  </si>
  <si>
    <t>Предоставление субсидий бюджетным, автономным учреждениям и иным некоммерческим организациям</t>
  </si>
  <si>
    <t>2610170040</t>
  </si>
  <si>
    <t>Питание и содержание детей в образовательных учреждениях</t>
  </si>
  <si>
    <t>2610270210</t>
  </si>
  <si>
    <t>Подпрограмма "Развитие системы общего образования"</t>
  </si>
  <si>
    <t>2620000000</t>
  </si>
  <si>
    <t>Обеспечение деятельности (оказание услуг, выполнение работ) общеобразовательных учреждений</t>
  </si>
  <si>
    <t>2620170050</t>
  </si>
  <si>
    <t>2620193060</t>
  </si>
  <si>
    <t>Подпрограмма "Развитие системы дополнительного образования, отдыха, оздоровления и занятости детей и подростков"</t>
  </si>
  <si>
    <t>2630000000</t>
  </si>
  <si>
    <t>Обеспечение деятельности (оказание услуг, выполнение работ) учреждений дополнительного образования детей</t>
  </si>
  <si>
    <t>2630170060</t>
  </si>
  <si>
    <t>2500000000</t>
  </si>
  <si>
    <t>2520000000</t>
  </si>
  <si>
    <t>Расходы на обеспечение деятельности (оказание услуг, выполнение работ) учреждений дополнительного образования детей</t>
  </si>
  <si>
    <t>2520170060</t>
  </si>
  <si>
    <t>2630293080</t>
  </si>
  <si>
    <t>Социальное обеспечение и иные выплаты населению</t>
  </si>
  <si>
    <t>300</t>
  </si>
  <si>
    <t>2690070010</t>
  </si>
  <si>
    <t>2690010030</t>
  </si>
  <si>
    <t>2510000000</t>
  </si>
  <si>
    <t>Расходы на обеспечение деятельности (оказанние услуг, выполнение работ) учредений культуры</t>
  </si>
  <si>
    <t>2510170080</t>
  </si>
  <si>
    <t>Подпрограмма "Организация библиотечного обслуживания населения"</t>
  </si>
  <si>
    <t>2530000000</t>
  </si>
  <si>
    <t>Расходы на обеспечение деятельности (оказанние услуг, выполнение работ) библиотек</t>
  </si>
  <si>
    <t>2530170070</t>
  </si>
  <si>
    <t>10</t>
  </si>
  <si>
    <t>9999910040</t>
  </si>
  <si>
    <t>2690093090</t>
  </si>
  <si>
    <t>0900000000</t>
  </si>
  <si>
    <t>Благоустройство</t>
  </si>
  <si>
    <t>2560110030</t>
  </si>
  <si>
    <t>2560170010</t>
  </si>
  <si>
    <t>2700000000</t>
  </si>
  <si>
    <t>2720000000</t>
  </si>
  <si>
    <t xml:space="preserve">Содержание и ремонт  дорог общего пользования местного значения </t>
  </si>
  <si>
    <t>2790040150</t>
  </si>
  <si>
    <t>2110120220</t>
  </si>
  <si>
    <t>2190000000</t>
  </si>
  <si>
    <t>Подпрограмма "Развитие системы дополнительного образования в сфере культуры и искусства"</t>
  </si>
  <si>
    <t>2620270210</t>
  </si>
  <si>
    <t>2690000000</t>
  </si>
  <si>
    <t>Питание и содержание детей в дошкольных образовательных учреждениях</t>
  </si>
  <si>
    <t>Подпрограмма "Координация работы и организационное сопровождение в сфере культуры"</t>
  </si>
  <si>
    <t>2560000000</t>
  </si>
  <si>
    <t>2790000000</t>
  </si>
  <si>
    <t xml:space="preserve">Перечисление взносов на капитальный ремонт многоквартирных домов </t>
  </si>
  <si>
    <t>2490000000</t>
  </si>
  <si>
    <t>2490020110</t>
  </si>
  <si>
    <t>Субвенции на обеспечение государственных гарантий реализации прав на получение общедоступного и бесплатного дошкольного, начального общего, основного общего среднего общего, дополнительного образования детей в муниципальных образовательных организациях</t>
  </si>
  <si>
    <t>Субвенции на компенсацию части платы, взимаемой с родителей (законых представителей) за присмотр и уход за детьми, осваивающими образовательные программы дошкольного образования в организациях, осуществляющих образовательную деятельность</t>
  </si>
  <si>
    <t>2800000000</t>
  </si>
  <si>
    <t>2890000000</t>
  </si>
  <si>
    <t>2890020160</t>
  </si>
  <si>
    <t>Дополнительное образование детей</t>
  </si>
  <si>
    <t>Молодежная политика</t>
  </si>
  <si>
    <t>Антикризисные мероприятия</t>
  </si>
  <si>
    <t>2560270250</t>
  </si>
  <si>
    <t>Судебная система</t>
  </si>
  <si>
    <t>Субвенции на финансовое обеспечение государственных полномочий по составлению (изменению) списков кандидатов в присяжные заседатели федеральных судов общей юрисдикции</t>
  </si>
  <si>
    <t>9999951200</t>
  </si>
  <si>
    <t>Массовый спорт</t>
  </si>
  <si>
    <t>( рублей)</t>
  </si>
  <si>
    <t>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</t>
  </si>
  <si>
    <t>Расходы на выплаты персоналу государственных (муниципальных) органов</t>
  </si>
  <si>
    <t xml:space="preserve">Расходы на выплаты персоналу государственных (муниципальных) органов </t>
  </si>
  <si>
    <t>400</t>
  </si>
  <si>
    <t>Бюджетные инвестиции</t>
  </si>
  <si>
    <t>410</t>
  </si>
  <si>
    <t>Подпрограмма "Обеспечение жилыми помещениями детей - сирот, детей, оставшихся без попечения родителей, лиц из числа детей - сирот и детей, оставшихся без попечения родителей"</t>
  </si>
  <si>
    <t>Социальное обеспечение населения</t>
  </si>
  <si>
    <t>9999993130</t>
  </si>
  <si>
    <t>Субвенции на реализацию государственных полномочий органов опеки и попечительства в отношении несовершеннолетних</t>
  </si>
  <si>
    <t>9999993160</t>
  </si>
  <si>
    <t>Субвенции на обеспечение мер социальной поддержки педагогическим работникам муниципальных образовательных организаций (НП)</t>
  </si>
  <si>
    <t>Расходы на обеспечение деятельности (оказание услуг, выполнение работ) учреждений культуры ПГП</t>
  </si>
  <si>
    <t>2510170081</t>
  </si>
  <si>
    <t>Расходы на обеспечение деятельности (оказание услуг, выполнение работ) учреждений культуры ЖСП</t>
  </si>
  <si>
    <t>2510170082</t>
  </si>
  <si>
    <t xml:space="preserve">Мероприятия, направленные на развитие информатизации и защиты информации </t>
  </si>
  <si>
    <t>1600000000</t>
  </si>
  <si>
    <t>Мероприятия по предупреждению и защите населения, территории от чрезвычайных ситуаций природного и техногенного характера</t>
  </si>
  <si>
    <t>1600140060</t>
  </si>
  <si>
    <t>21900S2620</t>
  </si>
  <si>
    <t>Обеспечение населения услугами водоснабжения</t>
  </si>
  <si>
    <t>СРЕДСТВА МАССОВОЙ ИНФОРМАЦИИ</t>
  </si>
  <si>
    <t>2900000000</t>
  </si>
  <si>
    <t xml:space="preserve">Расходы на организацию и содержание мест захоронения </t>
  </si>
  <si>
    <t>2900120200</t>
  </si>
  <si>
    <t>Уличное освещение</t>
  </si>
  <si>
    <t>2900120250</t>
  </si>
  <si>
    <t>Муниципальная программа " Энергосбережение и повышение энергетической эффективности на территории Пограничного муниципального округа"</t>
  </si>
  <si>
    <t>3000000000</t>
  </si>
  <si>
    <t xml:space="preserve">Муниципальная программа " Формирование современной городской среды территорий, входящих в состав Пограничного муниципального округа" </t>
  </si>
  <si>
    <t>3100000000</t>
  </si>
  <si>
    <t>Муниципальная программа "Защита населения и территории Пограничного муниципального округа от чрезвычайных ситуаций природного и техногенного характера"</t>
  </si>
  <si>
    <t>Муниципальная программа "Информационное общество Пограничного муниципального округа"</t>
  </si>
  <si>
    <t>Муниципальная программа "Управление собственностью Пограничного муниципального округа"</t>
  </si>
  <si>
    <t>Подпрограмма "Управление муниципальным имуществом, находящимся в собственности Пограничного муниципального округа"</t>
  </si>
  <si>
    <t>Муниципальная программа "Создание условий для организации транспортного обслуживания населения в границах муниципального округа"</t>
  </si>
  <si>
    <t>Мероприятия муниципальной программы "Создание условий для организации транспортного обслуживания населения  в границах муниципального округа"</t>
  </si>
  <si>
    <t>Субвенции на реализацию государственного полномочия по установлению регулируемых тарифов на регулярные перевозки пассажиров и багажа автомобильным и наземным электрическим общественным транспортом по муниципальным маршрутам в границах муниципального округа</t>
  </si>
  <si>
    <t>Муниципальная программа " Модернизация дорожной сети в Пограничном муниципальном округе"</t>
  </si>
  <si>
    <t>Муниципальная программа "Управление собственностью Пограничного муниципального округа "</t>
  </si>
  <si>
    <t>Мероприятия муниципальной программы "Управление собственностью Пограничного муниципального округа"</t>
  </si>
  <si>
    <t>Муниципальная программа " Обеспечение доступным жильем и качественными услугами ЖКХ населения Пограничного муниципального округа"</t>
  </si>
  <si>
    <t>Подпрограмма "Создание условий для обеспечения качественными услугами ЖКХ население Пограничного муниципального округа"</t>
  </si>
  <si>
    <t>Мероприятия муниципальной программы " Обеспечение доступным жильем и качественными услугами ЖКХ населения Пограничного муниципального округа"</t>
  </si>
  <si>
    <t>Муниципальная программа "Развитие образования Пограничного муниципального округа"</t>
  </si>
  <si>
    <t>Муниципальная программа "Развитие культуры, библиотечного обслуживания и молодежной политики в Пограничном муниципальном округе"</t>
  </si>
  <si>
    <t>Мероприятия муниципальной программы "Развитие образования Пограничного муниципального округа"</t>
  </si>
  <si>
    <t>Подпрограмма "Развитие культуры в Пограничном муниципальном округе"</t>
  </si>
  <si>
    <t>Муниципальная программа "Развитие образования Пограничного муниципального округа "</t>
  </si>
  <si>
    <t>Муниципальная программа "Развитие физической культуры и спорта в Пограничном муниципальном округе"</t>
  </si>
  <si>
    <t>Мероприятия муниципальной программы " Информационное общество Пограничного муниципального округа"</t>
  </si>
  <si>
    <t>Муниципальная программа " Благоустройство территории Пограничного муниципального округа"</t>
  </si>
  <si>
    <t>Содержание и обслуживание казны Пограничного муниципального округа</t>
  </si>
  <si>
    <t>2720120020</t>
  </si>
  <si>
    <t>Иные закупки товаров, работ и услуг для обеспечения  государственных (муниципальных) нужд</t>
  </si>
  <si>
    <t xml:space="preserve">Реализация государственных полномочий по социальной поддержке детей, оставшихся без попечения родителей, и лиц, принявших на воспитание в семью детей, оставшихся без попечения родителей </t>
  </si>
  <si>
    <t>9999993050</t>
  </si>
  <si>
    <t>Расходы на обеспечение деятельности (оказание услуг, выполнение работ) дошкольных образовательных учреждений</t>
  </si>
  <si>
    <t>2110170010</t>
  </si>
  <si>
    <t>НАЦИОНАЛЬНАЯ ОБОРОНА</t>
  </si>
  <si>
    <t>Мобилизационная и вневойсковая подготовка</t>
  </si>
  <si>
    <t>Осуществление первичного воинского учета на территориях, где отсутствуют военные комиссариаты</t>
  </si>
  <si>
    <t>9999951180</t>
  </si>
  <si>
    <t>31001S2610</t>
  </si>
  <si>
    <t>Иные межбюджетные трансферты бюджетам на ежемесячное денежное вознаграждение за классное руководство педагогическим работникам муниципальных общеобразовательных организаций</t>
  </si>
  <si>
    <t>2620153030</t>
  </si>
  <si>
    <t>Глава Пограничного муниципального округа</t>
  </si>
  <si>
    <t>Председатель представительного органа Пограничного муниципального округа</t>
  </si>
  <si>
    <t>Руководство и управление в сфере установленных функций органов местного самоуправления Пограничного муниципального округа</t>
  </si>
  <si>
    <t>Закупка товаров, работ и услуг для  государственных (муниципальных) нужд</t>
  </si>
  <si>
    <t>Субсидии юридическим лицам (кроме некоммерческих организаций), индивидуальным предпринимателям, физическим лицам - производителям товаров, работ, услуг</t>
  </si>
  <si>
    <t>Расходы на содержание работников, занимающих должности, не отнесенные к должностям муниципальной службы и муниципальным должностям органов местного самоуправления Пограничного муниципального округа</t>
  </si>
  <si>
    <t>9999910050</t>
  </si>
  <si>
    <t>Закупка товаров, работ и услуг для обеспечения государственных (муниципальных) нужд</t>
  </si>
  <si>
    <t>Оценка недвижимости, признание прав и регулирование отношений по муниципальной собственности</t>
  </si>
  <si>
    <t>2720120010</t>
  </si>
  <si>
    <t>Капитальные вложения в объекты государственной  (муниципальной) собственности</t>
  </si>
  <si>
    <t>Субвенции на создание и обеспечение деятельности комиссии по делам несовершеннолетних и защите их прав</t>
  </si>
  <si>
    <t>Расходы на выплаты персоналу государственных  (муниципальных) органов</t>
  </si>
  <si>
    <t>Субвенции на реализацию отдельных государственных полномочий по созданию административных комиссий</t>
  </si>
  <si>
    <t>Расходы на выплаты персоналу в целях обеспечения выполнения функций муниципальными органами, казенными учреждениями</t>
  </si>
  <si>
    <t>9999993010</t>
  </si>
  <si>
    <t>9999993030</t>
  </si>
  <si>
    <t>Иные закупки товаров, работ и услуг для обеспечения муниципальных нужд</t>
  </si>
  <si>
    <t>Организационные, технические и технологические мероприятия по энергосбережению и повышению энергетической эффективности организаций</t>
  </si>
  <si>
    <t>3000120130</t>
  </si>
  <si>
    <t>Иные закупки товаров, работ и услуг для обеспечения государственных (муниципальных) нужд</t>
  </si>
  <si>
    <t>Мероприятия, направленные на модернизацию дошкольного образования</t>
  </si>
  <si>
    <t>2610370120</t>
  </si>
  <si>
    <t>Мероприятия по обеспечению безопасности муниципальных учреждений</t>
  </si>
  <si>
    <t>2610420100</t>
  </si>
  <si>
    <t>Субвенции на обеспечение питанием детей, обучающихся в муниципальных общеобразовательных учреждениях</t>
  </si>
  <si>
    <t>2620293150</t>
  </si>
  <si>
    <t>Мероприятия, направленные на модернизацию общего образования</t>
  </si>
  <si>
    <t>2620370170</t>
  </si>
  <si>
    <t>2620420100</t>
  </si>
  <si>
    <t>Мероприятия по проведению ремонтных работ (в т.ч. проектно-изыскательские работы) муниципальных учреждений</t>
  </si>
  <si>
    <t>Мероприятия, направленные на военно-патриотическое воспитание детей и молодежи</t>
  </si>
  <si>
    <t>Мероприятия по обеспечению безопасности в муниципальных учреждениях</t>
  </si>
  <si>
    <t>2630370150</t>
  </si>
  <si>
    <t>Организация отдыха и занятости детей и подростков Пограничного муниципального района</t>
  </si>
  <si>
    <t>2630270110</t>
  </si>
  <si>
    <t>Подпрограмма "Одаренные дети Пограничного муниципального округа"</t>
  </si>
  <si>
    <t>Проведение мероприятий по выявлению и развитию одаренных детей</t>
  </si>
  <si>
    <t>Закупка товаров, работ и услуг для обеспечения государственных ( муниципальных) нужд</t>
  </si>
  <si>
    <t>2640000000</t>
  </si>
  <si>
    <t>2640170140</t>
  </si>
  <si>
    <t>Научно-методические, организационно-педагогические мероприятия</t>
  </si>
  <si>
    <t>2690070220</t>
  </si>
  <si>
    <t>Организация проведения культурных мероприятий</t>
  </si>
  <si>
    <t>Мероприятия по проведению ремонтных работ( в т.ч. проектно-изыскательские работы) муниципальных учреждений</t>
  </si>
  <si>
    <t>Проведение мероприятий для детей и молодежи</t>
  </si>
  <si>
    <t>2540000000</t>
  </si>
  <si>
    <t>2540120070</t>
  </si>
  <si>
    <t xml:space="preserve"> Организация проведения культурных мероприятий</t>
  </si>
  <si>
    <t>2510220060</t>
  </si>
  <si>
    <t>2510470150</t>
  </si>
  <si>
    <t>Пополнение книжного фонда</t>
  </si>
  <si>
    <t>2530220060</t>
  </si>
  <si>
    <t>2530220090</t>
  </si>
  <si>
    <t>2530220210</t>
  </si>
  <si>
    <t>2530420100</t>
  </si>
  <si>
    <t>Сохранение объектов культурного наследия</t>
  </si>
  <si>
    <t>2510170190</t>
  </si>
  <si>
    <t>Организация, проведение и участие в спортивных мероприятиях</t>
  </si>
  <si>
    <t>Развитие материально- технической базы массовой физической культуры и спорта</t>
  </si>
  <si>
    <t>0900120080</t>
  </si>
  <si>
    <t>0900120140</t>
  </si>
  <si>
    <t>Другие вопросы в области социальной политики</t>
  </si>
  <si>
    <t>Закупка товаров, работ и услуг для государственных (муниципальных) нужд</t>
  </si>
  <si>
    <t>Субвенции на реализацию полномочий Российской Федерации на государственную регистрацию актов гражданского состояния за счет средств краевого бюджета</t>
  </si>
  <si>
    <t xml:space="preserve">Расходы на выплаты персоналу государственных  (муниципальных) органов </t>
  </si>
  <si>
    <t>9999993180</t>
  </si>
  <si>
    <t>Муниципальная программа "Градостроительная деятельность на территории Пограничного муниципального округа"</t>
  </si>
  <si>
    <t>Подпрограмма "Разработка градостроительной документации Пограничного муниципального округа"</t>
  </si>
  <si>
    <t>Основное мероприятие "Обеспечение территорий Пограничного муниципального округа градостроительными документами территориального планирования"</t>
  </si>
  <si>
    <t>Мероприятия по разработке градостроительной документации</t>
  </si>
  <si>
    <t>3400000000</t>
  </si>
  <si>
    <t>3410000000</t>
  </si>
  <si>
    <t>3410100000</t>
  </si>
  <si>
    <t>3410140200</t>
  </si>
  <si>
    <t>Осуществление отдельных государственных полномочий по обеспечению горячим питанием обучающихся, получающих начальное общее образование в муниципальных общеобразовательных организациях Приморского края</t>
  </si>
  <si>
    <t>2520270140</t>
  </si>
  <si>
    <t>2510520100</t>
  </si>
  <si>
    <t>Федеральный проект "Современная школа"</t>
  </si>
  <si>
    <t>262E100000</t>
  </si>
  <si>
    <t>262E193140</t>
  </si>
  <si>
    <t>Расходы, направленные на обеспечение населения сельских территорий услугами ЖКХ</t>
  </si>
  <si>
    <t>Мероприятия по созданию единого  информационного поля</t>
  </si>
  <si>
    <t>2530370150</t>
  </si>
  <si>
    <t>Уборка несанкционированных мест захламления отходами</t>
  </si>
  <si>
    <t>2900120230</t>
  </si>
  <si>
    <t>Организация общественных работ</t>
  </si>
  <si>
    <t>2900120270</t>
  </si>
  <si>
    <t>Содержание зеленых насаждений</t>
  </si>
  <si>
    <t>2900120290</t>
  </si>
  <si>
    <t>Содержание территорий общего пользования</t>
  </si>
  <si>
    <t>2900120300</t>
  </si>
  <si>
    <t>Организация общественных мероприятий по благоустройству</t>
  </si>
  <si>
    <t>2900120310</t>
  </si>
  <si>
    <t>Расходы на выполнение наказов избирателей на территории Пограничного муниципального округа</t>
  </si>
  <si>
    <t>2900120330</t>
  </si>
  <si>
    <t>Улучшение состояния дворовых и общественных территорий</t>
  </si>
  <si>
    <t>3100120260</t>
  </si>
  <si>
    <t>Профессиональная подготовка, переподготовка и повышение квалификации</t>
  </si>
  <si>
    <t>Муниципальная программа  "Развитие муниципальной службы в Пограничном муниципальном округе"</t>
  </si>
  <si>
    <t>1400000000</t>
  </si>
  <si>
    <t>1400140040</t>
  </si>
  <si>
    <t>Организация и повышение квалификации и переподготовки муниципальных служащих Администрации Пограничного муниципального округа</t>
  </si>
  <si>
    <t>Муниципальная программа  "Профилактика экстремизма, терроризма и правонарушений на территории Пограничного муниципального округа"</t>
  </si>
  <si>
    <t>1100000000</t>
  </si>
  <si>
    <t>Мероприятия по профилактике  экстремизма, терроризма и правонарушений</t>
  </si>
  <si>
    <t>Приобретение муниципальными учреждениями недвижимого и особо ценного движимого имущества</t>
  </si>
  <si>
    <t>ЗДРАВООХРАНЕНИЕ</t>
  </si>
  <si>
    <t>Другие вопросы в области здравоохранения</t>
  </si>
  <si>
    <t>Муниципальная программа "Укрепление общественного здоровья населения Пограничного муниципального округа"</t>
  </si>
  <si>
    <t>Создание условий для оказания медицинской помощи  населению на территории Пограничного муниципального округа</t>
  </si>
  <si>
    <t>3600000000</t>
  </si>
  <si>
    <t>3600120050</t>
  </si>
  <si>
    <t>26202R3040</t>
  </si>
  <si>
    <t>Обеспечение персонифицированного финансирования</t>
  </si>
  <si>
    <t>2630170090</t>
  </si>
  <si>
    <t>Муниципальная программа "Противодействие коррупции в Пограничном муниципальном округе"</t>
  </si>
  <si>
    <t>3500000000</t>
  </si>
  <si>
    <t>Основное мероприятие "Обеспечение прозрачности и информационной открытости деятельности Администрации Пограничного муниципального округа"</t>
  </si>
  <si>
    <t>3500100000</t>
  </si>
  <si>
    <t>Изготовление информационных материалов</t>
  </si>
  <si>
    <t>3500140190</t>
  </si>
  <si>
    <t>27201L5990</t>
  </si>
  <si>
    <t>Подготовка проектов межевания замельных участков и на проведение кадастровых работ</t>
  </si>
  <si>
    <t>2720170030</t>
  </si>
  <si>
    <t>Муниципальная программа "Развитие территориального общественного самоуправления на территории Пограничного муниципального округа"</t>
  </si>
  <si>
    <t>Реализация социально значимых проектов ТОС</t>
  </si>
  <si>
    <t>Субсидии некоммерческим организациям (за исключением государственных (муниципальных) учреждений, государственных корпораций (компаний), публично-правовых компаний)</t>
  </si>
  <si>
    <t>3700000000</t>
  </si>
  <si>
    <t>3700120340</t>
  </si>
  <si>
    <t>630</t>
  </si>
  <si>
    <t>Муниципальная программа " Развитие малого и среднего предпринимательства в Пограничном муниципальном округе"</t>
  </si>
  <si>
    <t>Организация и проведение мероприятий, направленные на поддержку малого и среднего предпринимательства</t>
  </si>
  <si>
    <t>0100000000</t>
  </si>
  <si>
    <t>0100140020</t>
  </si>
  <si>
    <t>Муниципальная программа "Поддержка социально ориентированных некоммерческих организаций на территории Пограничного муниципального округа"</t>
  </si>
  <si>
    <t>Субсидии социально ориентированным некоммерческим организациям на финансовое обеспечение затрат, связанных с осуществлением деятельности</t>
  </si>
  <si>
    <t>3800000000</t>
  </si>
  <si>
    <t>3800120350</t>
  </si>
  <si>
    <t>2025 год</t>
  </si>
  <si>
    <t>2024 год</t>
  </si>
  <si>
    <t xml:space="preserve"> Субвенции на обеспечение оздаровления и отдыха детей( за исключением организации отдыха детей в каникулярное время)</t>
  </si>
  <si>
    <t>252А155192</t>
  </si>
  <si>
    <t>25302S2540</t>
  </si>
  <si>
    <t>25104L2990</t>
  </si>
  <si>
    <t>Обеспечение проведения выборов и референдумов</t>
  </si>
  <si>
    <t xml:space="preserve"> Непрограммное направления деятельности органов местного самоуправления</t>
  </si>
  <si>
    <t>Мероприятия нерограммных направлений деятельности органов местного самоуправления</t>
  </si>
  <si>
    <t>Организация проведения выбаров</t>
  </si>
  <si>
    <t>Иные бюджетные ассигновация</t>
  </si>
  <si>
    <t>Специальные расходы</t>
  </si>
  <si>
    <t>880</t>
  </si>
  <si>
    <t>09001S2190</t>
  </si>
  <si>
    <t>Сумма</t>
  </si>
  <si>
    <t xml:space="preserve">                                                                                      Пограничного муниципального округа</t>
  </si>
  <si>
    <t>Муниципальная программа "Развитие международных, внешнеэкономических связей и приграничного сотрудничества Пограничного муниципального округа"</t>
  </si>
  <si>
    <t xml:space="preserve">Мероприятия, проводимые Администрацией Пограничного муниципального округа </t>
  </si>
  <si>
    <t>3300000000</t>
  </si>
  <si>
    <t>3300140010</t>
  </si>
  <si>
    <t>Обеспечение деятельности муниципального казенного учреждения "Хозяйственное управление Администрации Пограничного муниципального округа"</t>
  </si>
  <si>
    <t>Проведение мероприятий по обеспечению деятельности советников директора по воспитанию и взаимодействию с детскими общественными объединениями в общеобразовательных организациях (НП)</t>
  </si>
  <si>
    <t>262EB51790</t>
  </si>
  <si>
    <t>1100120120</t>
  </si>
  <si>
    <t>2630470130</t>
  </si>
  <si>
    <t>Реализация мероприятий по модернизации муниципальных детских школ искусств по видам искусств (НП)</t>
  </si>
  <si>
    <t>Мероприятия по землеустройству и землепользованию</t>
  </si>
  <si>
    <t>2720120150</t>
  </si>
  <si>
    <t>Софинансирование  расходных обязательств субъектов Российской Федерации связанных с реализацией федеральной целевой программы" Увековечение погибших при защите Отечества на 2019-2024 годы"</t>
  </si>
  <si>
    <t>9999900050</t>
  </si>
  <si>
    <t>9999900020</t>
  </si>
  <si>
    <t>830</t>
  </si>
  <si>
    <t>Исполнение судебных актов</t>
  </si>
  <si>
    <t>Расходы, связанные с исполнением решений, принятых судебными органами</t>
  </si>
  <si>
    <t>0100240020</t>
  </si>
  <si>
    <t>Основное мероприятие "Поддержка и развитие общественных инициатив граждан"</t>
  </si>
  <si>
    <t>3700100000</t>
  </si>
  <si>
    <t>09001S2230</t>
  </si>
  <si>
    <t>Распределение бюджетных ассигнований  из бюджета Пограничного муниципального округа на 2024 год  и плановый период 2025 и 2026 годов по разделам, подразделам, целевым статьям (муниципальным программам и непрограммным направлениям деятельности), группам (группам и подгруппам) видов расходов классификации расходов бюджетов</t>
  </si>
  <si>
    <t>Пограничного муниципального округа</t>
  </si>
  <si>
    <t>2026 год</t>
  </si>
  <si>
    <t>НАЦИОНАЛЬНАЯ БЕЗОПАСНОСТЬ И ПРАВООХРАНИТЕЛЬНАЯ ДЕЯТЕЛЬНОСТЬ</t>
  </si>
  <si>
    <t>Защита населения и территории от чрезвычайных ситуаций природного и техногенного характера, пожарная безопасность</t>
  </si>
  <si>
    <t>Основное мероприятие "Обеспечение защиты населения и территорий района от последствий чрезвычайных ситуацийприродного и техногенного характера"</t>
  </si>
  <si>
    <t>1600100000</t>
  </si>
  <si>
    <t>16001S2760</t>
  </si>
  <si>
    <t>28900S2410</t>
  </si>
  <si>
    <t>Проектирование, строительство, реконструкция автомобильных дорог общего пользования (за исключением автомобильных дорог федерального значения) с твердым покрытием до сельских населенных пунктов, не имеющих круглогодичной связи с сетью автомобильных дорог общего пользования, а также их капитальный ремонт и ремонт за счет средств дорожного фонда Приморского края</t>
  </si>
  <si>
    <t>19001S2250</t>
  </si>
  <si>
    <t>29001S2170</t>
  </si>
  <si>
    <t>Обеспечение  жилыми помещениями  детей-сирот и детей, оставшихся без попечения родителей, лиц из их числа за счет средств краевого бюджета</t>
  </si>
  <si>
    <t>Предоставление жилых помещений детям-сиротам и детям, оставшимся без попечения родителей, лицам из их числа по договорам найма специализированных жилых помещений</t>
  </si>
  <si>
    <t>Обеспечение развития и укрепления материально-технической базы домов культуры в населенных пунктах с числом жителей до 50 тысяч человек</t>
  </si>
  <si>
    <t>25104L4670</t>
  </si>
  <si>
    <t>к проекту муниципального правового акта</t>
  </si>
  <si>
    <t>Подпрограмма "Молодежная политика"</t>
  </si>
  <si>
    <t>2410000000</t>
  </si>
  <si>
    <t>Подпрограмма "Развитие телекоммуникационно инфраструктуры органов местного самоуправления"</t>
  </si>
  <si>
    <t>2410140030</t>
  </si>
  <si>
    <t>2430000000</t>
  </si>
  <si>
    <t>2430140030</t>
  </si>
  <si>
    <t xml:space="preserve">Подпрограмма "Повышение информационной открытости и удовлетворенности информированностью о деятельности органов местного самоуправления" </t>
  </si>
  <si>
    <t>2900170011</t>
  </si>
  <si>
    <t>Обеспечение деятельности муниципального казенного учреждения "Управление благоустройства Пограничного муниципального округа"</t>
  </si>
  <si>
    <t>2710193210</t>
  </si>
  <si>
    <t>2710000000</t>
  </si>
  <si>
    <t>27101R0820</t>
  </si>
  <si>
    <t>19001S2390</t>
  </si>
  <si>
    <t>09001L7530</t>
  </si>
  <si>
    <t>Закупка и монтаж оборудования для создания "умных" спортивных площадок</t>
  </si>
  <si>
    <t xml:space="preserve">Реализация проектов инициативного бюджетирования по направлению "Молодежный бюджет" </t>
  </si>
  <si>
    <t>26203S2750</t>
  </si>
  <si>
    <t>29001S2361</t>
  </si>
  <si>
    <t>Реализация проектов инициативного бюджетирования по направлению "Твой проект" - освещение улиц села Жариково</t>
  </si>
  <si>
    <t>29001S2362</t>
  </si>
  <si>
    <t>Реализация проектов инициативного бюджетирования по направлению "Твой проект" - уличное освещение села Богуславка</t>
  </si>
  <si>
    <t xml:space="preserve">Приобретение специализированной техники на условиях лизинга в целях осуществления мероприятий по защите населения и территории от чрезвычайных ситуаций природного и техногенного характера </t>
  </si>
  <si>
    <t xml:space="preserve">Организация транспортного обслуживания населения в границах муниципального округа </t>
  </si>
  <si>
    <t>Капитальный ремонт и ремонт автомобильных дорог общего пользования населенных пунктов за счет дорожного фонда Приморского края</t>
  </si>
  <si>
    <t xml:space="preserve">Обеспечение граждан твердым топливом (дровами) </t>
  </si>
  <si>
    <t xml:space="preserve">Мероприятия по инвентаризации кладбищ, а также мест захоронений на кладбищах </t>
  </si>
  <si>
    <t>Мероприятия по благоустройству дворовых территорий</t>
  </si>
  <si>
    <t>2520370150</t>
  </si>
  <si>
    <t>Комплектование книжных фондов и обеспечение информационно-техническим оборудованием библиотек</t>
  </si>
  <si>
    <t xml:space="preserve"> Мероприятия по организации физкультурно спортивной работы по месту жительства</t>
  </si>
  <si>
    <t>Приобритение  поставка спортивного инвентаря, спортивного оборудования и иного имущества для развития массового спорта</t>
  </si>
  <si>
    <t>от 01.12.2023 № 202-МПА</t>
  </si>
  <si>
    <t xml:space="preserve">  Приложение 3</t>
  </si>
  <si>
    <t>Связь и информатика</t>
  </si>
  <si>
    <t xml:space="preserve">Создание условий для развития услуг широкополосного доступа к информационно-телекоммуникационной сети "Интернет" в селе Жариково Пограничного муниципального округа </t>
  </si>
  <si>
    <t>24900S2740</t>
  </si>
  <si>
    <t>Резервный фонд Администрации Пограничного муниципального округа</t>
  </si>
  <si>
    <t>от 01.03.2024 № 217-МПА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</si>
</sst>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_-* #,##0.00_р_._-;\-* #,##0.00_р_._-;_-* &quot;-&quot;??_р_._-;_-@_-"/>
    <numFmt numFmtId="165" formatCode="_(* #,##0.00_);_(* \(#,##0.00\);_(* \-??_);_(@_)"/>
  </numFmts>
  <fonts count="28" x14ac:knownFonts="1">
    <font>
      <sz val="10"/>
      <name val="Arial Cyr"/>
      <family val="2"/>
      <charset val="204"/>
    </font>
    <font>
      <sz val="10"/>
      <name val="Arial"/>
      <family val="2"/>
      <charset val="204"/>
    </font>
    <font>
      <sz val="11"/>
      <color indexed="9"/>
      <name val="Calibri"/>
      <family val="2"/>
      <charset val="204"/>
    </font>
    <font>
      <sz val="11"/>
      <color indexed="62"/>
      <name val="Calibri"/>
      <family val="2"/>
      <charset val="204"/>
    </font>
    <font>
      <b/>
      <sz val="11"/>
      <color indexed="63"/>
      <name val="Calibri"/>
      <family val="2"/>
      <charset val="204"/>
    </font>
    <font>
      <b/>
      <sz val="11"/>
      <color indexed="52"/>
      <name val="Calibri"/>
      <family val="2"/>
      <charset val="204"/>
    </font>
    <font>
      <b/>
      <sz val="15"/>
      <color indexed="56"/>
      <name val="Calibri"/>
      <family val="2"/>
      <charset val="204"/>
    </font>
    <font>
      <b/>
      <sz val="13"/>
      <color indexed="56"/>
      <name val="Calibri"/>
      <family val="2"/>
      <charset val="204"/>
    </font>
    <font>
      <b/>
      <sz val="11"/>
      <color indexed="56"/>
      <name val="Calibri"/>
      <family val="2"/>
      <charset val="204"/>
    </font>
    <font>
      <b/>
      <sz val="11"/>
      <color indexed="8"/>
      <name val="Calibri"/>
      <family val="2"/>
      <charset val="204"/>
    </font>
    <font>
      <b/>
      <sz val="11"/>
      <color indexed="9"/>
      <name val="Calibri"/>
      <family val="2"/>
      <charset val="204"/>
    </font>
    <font>
      <b/>
      <sz val="18"/>
      <color indexed="56"/>
      <name val="Cambria"/>
      <family val="2"/>
      <charset val="204"/>
    </font>
    <font>
      <sz val="11"/>
      <color indexed="60"/>
      <name val="Calibri"/>
      <family val="2"/>
      <charset val="204"/>
    </font>
    <font>
      <sz val="11"/>
      <color indexed="20"/>
      <name val="Calibri"/>
      <family val="2"/>
      <charset val="204"/>
    </font>
    <font>
      <i/>
      <sz val="11"/>
      <color indexed="23"/>
      <name val="Calibri"/>
      <family val="2"/>
      <charset val="204"/>
    </font>
    <font>
      <sz val="11"/>
      <color indexed="52"/>
      <name val="Calibri"/>
      <family val="2"/>
      <charset val="204"/>
    </font>
    <font>
      <sz val="11"/>
      <color indexed="10"/>
      <name val="Calibri"/>
      <family val="2"/>
      <charset val="204"/>
    </font>
    <font>
      <sz val="11"/>
      <color indexed="17"/>
      <name val="Calibri"/>
      <family val="2"/>
      <charset val="204"/>
    </font>
    <font>
      <sz val="10"/>
      <name val="Arial Cyr"/>
      <family val="2"/>
      <charset val="204"/>
    </font>
    <font>
      <sz val="10"/>
      <color rgb="FF000000"/>
      <name val="Arial"/>
      <family val="2"/>
      <charset val="204"/>
    </font>
    <font>
      <sz val="8"/>
      <color rgb="FF000000"/>
      <name val="Arial"/>
      <family val="2"/>
      <charset val="204"/>
    </font>
    <font>
      <sz val="12"/>
      <color rgb="FFFF0000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b/>
      <sz val="12"/>
      <name val="Arial Cyr"/>
      <family val="2"/>
      <charset val="204"/>
    </font>
    <font>
      <sz val="12"/>
      <name val="Arial Cyr"/>
      <family val="2"/>
      <charset val="204"/>
    </font>
    <font>
      <sz val="12"/>
      <color theme="1"/>
      <name val="Times New Roman"/>
      <family val="1"/>
      <charset val="204"/>
    </font>
    <font>
      <sz val="12"/>
      <color rgb="FF000000"/>
      <name val="Times New Roman"/>
      <family val="1"/>
      <charset val="204"/>
    </font>
  </fonts>
  <fills count="17">
    <fill>
      <patternFill patternType="none"/>
    </fill>
    <fill>
      <patternFill patternType="gray125"/>
    </fill>
    <fill>
      <patternFill patternType="solid">
        <fgColor indexed="45"/>
        <bgColor indexed="29"/>
      </patternFill>
    </fill>
    <fill>
      <patternFill patternType="solid">
        <fgColor indexed="42"/>
        <bgColor indexed="27"/>
      </patternFill>
    </fill>
    <fill>
      <patternFill patternType="solid">
        <fgColor indexed="47"/>
        <bgColor indexed="22"/>
      </patternFill>
    </fill>
    <fill>
      <patternFill patternType="solid">
        <fgColor indexed="20"/>
        <bgColor indexed="36"/>
      </patternFill>
    </fill>
    <fill>
      <patternFill patternType="solid">
        <fgColor indexed="49"/>
        <bgColor indexed="40"/>
      </patternFill>
    </fill>
    <fill>
      <patternFill patternType="solid">
        <fgColor indexed="62"/>
        <bgColor indexed="59"/>
      </patternFill>
    </fill>
    <fill>
      <patternFill patternType="solid">
        <fgColor indexed="10"/>
        <bgColor indexed="60"/>
      </patternFill>
    </fill>
    <fill>
      <patternFill patternType="solid">
        <fgColor indexed="57"/>
        <bgColor indexed="21"/>
      </patternFill>
    </fill>
    <fill>
      <patternFill patternType="solid">
        <fgColor indexed="53"/>
        <bgColor indexed="52"/>
      </patternFill>
    </fill>
    <fill>
      <patternFill patternType="solid">
        <fgColor indexed="22"/>
        <bgColor indexed="31"/>
      </patternFill>
    </fill>
    <fill>
      <patternFill patternType="solid">
        <fgColor indexed="55"/>
        <bgColor indexed="23"/>
      </patternFill>
    </fill>
    <fill>
      <patternFill patternType="solid">
        <fgColor indexed="43"/>
        <bgColor indexed="26"/>
      </patternFill>
    </fill>
    <fill>
      <patternFill patternType="solid">
        <fgColor indexed="26"/>
        <bgColor indexed="9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18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rgb="FFD9D9D9"/>
      </left>
      <right style="thin">
        <color rgb="FFD9D9D9"/>
      </right>
      <top/>
      <bottom style="thin">
        <color rgb="FFD9D9D9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</borders>
  <cellStyleXfs count="28">
    <xf numFmtId="0" fontId="0" fillId="0" borderId="0"/>
    <xf numFmtId="0" fontId="2" fillId="7" borderId="0" applyNumberFormat="0" applyBorder="0" applyAlignment="0" applyProtection="0"/>
    <xf numFmtId="0" fontId="2" fillId="8" borderId="0" applyNumberFormat="0" applyBorder="0" applyAlignment="0" applyProtection="0"/>
    <xf numFmtId="0" fontId="2" fillId="9" borderId="0" applyNumberFormat="0" applyBorder="0" applyAlignment="0" applyProtection="0"/>
    <xf numFmtId="0" fontId="2" fillId="5" borderId="0" applyNumberFormat="0" applyBorder="0" applyAlignment="0" applyProtection="0"/>
    <xf numFmtId="0" fontId="2" fillId="6" borderId="0" applyNumberFormat="0" applyBorder="0" applyAlignment="0" applyProtection="0"/>
    <xf numFmtId="0" fontId="2" fillId="10" borderId="0" applyNumberFormat="0" applyBorder="0" applyAlignment="0" applyProtection="0"/>
    <xf numFmtId="0" fontId="3" fillId="4" borderId="1" applyNumberFormat="0" applyAlignment="0" applyProtection="0"/>
    <xf numFmtId="0" fontId="4" fillId="11" borderId="2" applyNumberFormat="0" applyAlignment="0" applyProtection="0"/>
    <xf numFmtId="0" fontId="5" fillId="11" borderId="1" applyNumberFormat="0" applyAlignment="0" applyProtection="0"/>
    <xf numFmtId="0" fontId="6" fillId="0" borderId="3" applyNumberFormat="0" applyFill="0" applyAlignment="0" applyProtection="0"/>
    <xf numFmtId="0" fontId="7" fillId="0" borderId="4" applyNumberFormat="0" applyFill="0" applyAlignment="0" applyProtection="0"/>
    <xf numFmtId="0" fontId="8" fillId="0" borderId="5" applyNumberFormat="0" applyFill="0" applyAlignment="0" applyProtection="0"/>
    <xf numFmtId="0" fontId="8" fillId="0" borderId="0" applyNumberFormat="0" applyFill="0" applyBorder="0" applyAlignment="0" applyProtection="0"/>
    <xf numFmtId="0" fontId="9" fillId="0" borderId="6" applyNumberFormat="0" applyFill="0" applyAlignment="0" applyProtection="0"/>
    <xf numFmtId="0" fontId="10" fillId="12" borderId="7" applyNumberFormat="0" applyAlignment="0" applyProtection="0"/>
    <xf numFmtId="0" fontId="11" fillId="0" borderId="0" applyNumberFormat="0" applyFill="0" applyBorder="0" applyAlignment="0" applyProtection="0"/>
    <xf numFmtId="0" fontId="12" fillId="13" borderId="0" applyNumberFormat="0" applyBorder="0" applyAlignment="0" applyProtection="0"/>
    <xf numFmtId="0" fontId="18" fillId="0" borderId="0"/>
    <xf numFmtId="0" fontId="13" fillId="2" borderId="0" applyNumberFormat="0" applyBorder="0" applyAlignment="0" applyProtection="0"/>
    <xf numFmtId="0" fontId="14" fillId="0" borderId="0" applyNumberFormat="0" applyFill="0" applyBorder="0" applyAlignment="0" applyProtection="0"/>
    <xf numFmtId="0" fontId="18" fillId="14" borderId="8" applyNumberFormat="0" applyAlignment="0" applyProtection="0"/>
    <xf numFmtId="0" fontId="15" fillId="0" borderId="9" applyNumberFormat="0" applyFill="0" applyAlignment="0" applyProtection="0"/>
    <xf numFmtId="0" fontId="16" fillId="0" borderId="0" applyNumberFormat="0" applyFill="0" applyBorder="0" applyAlignment="0" applyProtection="0"/>
    <xf numFmtId="164" fontId="1" fillId="0" borderId="0" applyFill="0" applyBorder="0" applyAlignment="0" applyProtection="0"/>
    <xf numFmtId="0" fontId="17" fillId="3" borderId="0" applyNumberFormat="0" applyBorder="0" applyAlignment="0" applyProtection="0"/>
    <xf numFmtId="49" fontId="19" fillId="0" borderId="12">
      <alignment horizontal="center" vertical="top" shrinkToFit="1"/>
    </xf>
    <xf numFmtId="0" fontId="20" fillId="0" borderId="17">
      <alignment horizontal="left" wrapText="1" indent="2"/>
    </xf>
  </cellStyleXfs>
  <cellXfs count="64">
    <xf numFmtId="0" fontId="0" fillId="0" borderId="0" xfId="0"/>
    <xf numFmtId="0" fontId="21" fillId="0" borderId="0" xfId="18" applyFont="1"/>
    <xf numFmtId="0" fontId="22" fillId="0" borderId="0" xfId="18" applyFont="1"/>
    <xf numFmtId="0" fontId="22" fillId="0" borderId="0" xfId="0" applyFont="1"/>
    <xf numFmtId="0" fontId="22" fillId="0" borderId="0" xfId="18" applyFont="1" applyAlignment="1">
      <alignment horizontal="right"/>
    </xf>
    <xf numFmtId="0" fontId="22" fillId="0" borderId="0" xfId="0" applyFont="1" applyAlignment="1">
      <alignment horizontal="left"/>
    </xf>
    <xf numFmtId="165" fontId="22" fillId="0" borderId="0" xfId="24" applyNumberFormat="1" applyFont="1" applyFill="1" applyBorder="1" applyAlignment="1" applyProtection="1">
      <alignment horizontal="right"/>
    </xf>
    <xf numFmtId="0" fontId="22" fillId="0" borderId="11" xfId="18" applyFont="1" applyBorder="1" applyAlignment="1">
      <alignment horizontal="center" vertical="center" wrapText="1"/>
    </xf>
    <xf numFmtId="49" fontId="22" fillId="0" borderId="10" xfId="24" applyNumberFormat="1" applyFont="1" applyFill="1" applyBorder="1" applyAlignment="1" applyProtection="1">
      <alignment horizontal="center" vertical="center" wrapText="1"/>
    </xf>
    <xf numFmtId="0" fontId="22" fillId="0" borderId="0" xfId="18" applyFont="1" applyAlignment="1">
      <alignment horizontal="center" vertical="center"/>
    </xf>
    <xf numFmtId="0" fontId="22" fillId="0" borderId="10" xfId="18" applyFont="1" applyBorder="1" applyAlignment="1">
      <alignment horizontal="center" vertical="center" wrapText="1"/>
    </xf>
    <xf numFmtId="0" fontId="26" fillId="0" borderId="10" xfId="0" applyFont="1" applyBorder="1" applyAlignment="1">
      <alignment horizontal="left" vertical="center" wrapText="1"/>
    </xf>
    <xf numFmtId="49" fontId="26" fillId="0" borderId="10" xfId="18" applyNumberFormat="1" applyFont="1" applyBorder="1" applyAlignment="1">
      <alignment horizontal="center" vertical="center" wrapText="1" shrinkToFit="1"/>
    </xf>
    <xf numFmtId="4" fontId="22" fillId="0" borderId="10" xfId="18" applyNumberFormat="1" applyFont="1" applyBorder="1" applyAlignment="1">
      <alignment horizontal="center" vertical="center"/>
    </xf>
    <xf numFmtId="0" fontId="26" fillId="0" borderId="10" xfId="0" applyFont="1" applyBorder="1" applyAlignment="1">
      <alignment horizontal="left" vertical="center" wrapText="1" shrinkToFit="1"/>
    </xf>
    <xf numFmtId="49" fontId="22" fillId="0" borderId="10" xfId="18" applyNumberFormat="1" applyFont="1" applyBorder="1" applyAlignment="1">
      <alignment horizontal="center" vertical="center" wrapText="1" shrinkToFit="1"/>
    </xf>
    <xf numFmtId="4" fontId="22" fillId="0" borderId="10" xfId="24" applyNumberFormat="1" applyFont="1" applyFill="1" applyBorder="1" applyAlignment="1" applyProtection="1">
      <alignment horizontal="center" vertical="center" wrapText="1"/>
    </xf>
    <xf numFmtId="4" fontId="22" fillId="0" borderId="10" xfId="0" applyNumberFormat="1" applyFont="1" applyBorder="1" applyAlignment="1">
      <alignment horizontal="center" vertical="center" wrapText="1" shrinkToFit="1"/>
    </xf>
    <xf numFmtId="49" fontId="26" fillId="15" borderId="10" xfId="18" applyNumberFormat="1" applyFont="1" applyFill="1" applyBorder="1" applyAlignment="1">
      <alignment horizontal="center" vertical="center" wrapText="1" shrinkToFit="1"/>
    </xf>
    <xf numFmtId="4" fontId="22" fillId="16" borderId="10" xfId="24" applyNumberFormat="1" applyFont="1" applyFill="1" applyBorder="1" applyAlignment="1" applyProtection="1">
      <alignment horizontal="center" vertical="center" wrapText="1"/>
    </xf>
    <xf numFmtId="4" fontId="22" fillId="0" borderId="10" xfId="0" applyNumberFormat="1" applyFont="1" applyBorder="1" applyAlignment="1">
      <alignment horizontal="center" vertical="center" shrinkToFit="1"/>
    </xf>
    <xf numFmtId="49" fontId="26" fillId="0" borderId="10" xfId="0" applyNumberFormat="1" applyFont="1" applyBorder="1" applyAlignment="1">
      <alignment horizontal="center" vertical="center" shrinkToFit="1"/>
    </xf>
    <xf numFmtId="4" fontId="22" fillId="16" borderId="10" xfId="0" applyNumberFormat="1" applyFont="1" applyFill="1" applyBorder="1" applyAlignment="1">
      <alignment horizontal="center" vertical="center" shrinkToFit="1"/>
    </xf>
    <xf numFmtId="4" fontId="22" fillId="15" borderId="10" xfId="0" applyNumberFormat="1" applyFont="1" applyFill="1" applyBorder="1" applyAlignment="1">
      <alignment horizontal="center" vertical="center" shrinkToFit="1"/>
    </xf>
    <xf numFmtId="49" fontId="26" fillId="0" borderId="10" xfId="0" applyNumberFormat="1" applyFont="1" applyBorder="1" applyAlignment="1">
      <alignment horizontal="center" vertical="center" wrapText="1" shrinkToFit="1"/>
    </xf>
    <xf numFmtId="49" fontId="22" fillId="15" borderId="10" xfId="18" applyNumberFormat="1" applyFont="1" applyFill="1" applyBorder="1" applyAlignment="1">
      <alignment horizontal="center" vertical="center" wrapText="1" shrinkToFit="1"/>
    </xf>
    <xf numFmtId="49" fontId="22" fillId="0" borderId="10" xfId="18" applyNumberFormat="1" applyFont="1" applyBorder="1" applyAlignment="1">
      <alignment horizontal="center" vertical="center" wrapText="1"/>
    </xf>
    <xf numFmtId="4" fontId="22" fillId="0" borderId="10" xfId="18" applyNumberFormat="1" applyFont="1" applyBorder="1" applyAlignment="1">
      <alignment horizontal="center" vertical="center" wrapText="1" shrinkToFit="1"/>
    </xf>
    <xf numFmtId="0" fontId="22" fillId="0" borderId="10" xfId="0" applyFont="1" applyBorder="1" applyAlignment="1">
      <alignment horizontal="left" vertical="center" wrapText="1"/>
    </xf>
    <xf numFmtId="4" fontId="22" fillId="16" borderId="10" xfId="18" applyNumberFormat="1" applyFont="1" applyFill="1" applyBorder="1" applyAlignment="1">
      <alignment horizontal="center" vertical="center" wrapText="1" shrinkToFit="1"/>
    </xf>
    <xf numFmtId="49" fontId="26" fillId="15" borderId="10" xfId="0" applyNumberFormat="1" applyFont="1" applyFill="1" applyBorder="1" applyAlignment="1">
      <alignment horizontal="center" vertical="center" shrinkToFit="1"/>
    </xf>
    <xf numFmtId="0" fontId="26" fillId="0" borderId="10" xfId="0" applyFont="1" applyBorder="1" applyAlignment="1">
      <alignment vertical="center" wrapText="1"/>
    </xf>
    <xf numFmtId="0" fontId="22" fillId="15" borderId="10" xfId="0" applyFont="1" applyFill="1" applyBorder="1" applyAlignment="1">
      <alignment vertical="center" wrapText="1"/>
    </xf>
    <xf numFmtId="0" fontId="22" fillId="15" borderId="10" xfId="0" applyFont="1" applyFill="1" applyBorder="1" applyAlignment="1">
      <alignment vertical="top" wrapText="1"/>
    </xf>
    <xf numFmtId="0" fontId="22" fillId="0" borderId="10" xfId="0" applyFont="1" applyBorder="1" applyAlignment="1">
      <alignment vertical="center" wrapText="1"/>
    </xf>
    <xf numFmtId="0" fontId="22" fillId="15" borderId="10" xfId="0" applyFont="1" applyFill="1" applyBorder="1" applyAlignment="1">
      <alignment horizontal="left" vertical="center" wrapText="1"/>
    </xf>
    <xf numFmtId="49" fontId="27" fillId="15" borderId="10" xfId="26" applyFont="1" applyFill="1" applyBorder="1" applyAlignment="1">
      <alignment horizontal="center" vertical="center" shrinkToFit="1"/>
    </xf>
    <xf numFmtId="0" fontId="22" fillId="0" borderId="10" xfId="0" applyFont="1" applyBorder="1" applyAlignment="1">
      <alignment vertical="center"/>
    </xf>
    <xf numFmtId="49" fontId="22" fillId="0" borderId="10" xfId="0" applyNumberFormat="1" applyFont="1" applyBorder="1" applyAlignment="1">
      <alignment horizontal="center" vertical="center" shrinkToFit="1"/>
    </xf>
    <xf numFmtId="0" fontId="26" fillId="0" borderId="10" xfId="0" applyFont="1" applyBorder="1" applyAlignment="1">
      <alignment vertical="center" wrapText="1" shrinkToFit="1"/>
    </xf>
    <xf numFmtId="49" fontId="22" fillId="15" borderId="10" xfId="0" applyNumberFormat="1" applyFont="1" applyFill="1" applyBorder="1" applyAlignment="1">
      <alignment horizontal="center" vertical="center" shrinkToFit="1"/>
    </xf>
    <xf numFmtId="49" fontId="26" fillId="15" borderId="10" xfId="0" applyNumberFormat="1" applyFont="1" applyFill="1" applyBorder="1" applyAlignment="1">
      <alignment horizontal="center" vertical="center" wrapText="1" shrinkToFit="1"/>
    </xf>
    <xf numFmtId="0" fontId="22" fillId="15" borderId="10" xfId="0" applyFont="1" applyFill="1" applyBorder="1" applyAlignment="1">
      <alignment vertical="center" wrapText="1" shrinkToFit="1"/>
    </xf>
    <xf numFmtId="49" fontId="22" fillId="0" borderId="10" xfId="0" applyNumberFormat="1" applyFont="1" applyBorder="1" applyAlignment="1">
      <alignment horizontal="center" vertical="center" wrapText="1" shrinkToFit="1"/>
    </xf>
    <xf numFmtId="4" fontId="22" fillId="15" borderId="10" xfId="18" applyNumberFormat="1" applyFont="1" applyFill="1" applyBorder="1" applyAlignment="1">
      <alignment horizontal="center" vertical="center"/>
    </xf>
    <xf numFmtId="49" fontId="26" fillId="0" borderId="10" xfId="0" applyNumberFormat="1" applyFont="1" applyBorder="1" applyAlignment="1">
      <alignment horizontal="left" vertical="center" wrapText="1"/>
    </xf>
    <xf numFmtId="165" fontId="23" fillId="0" borderId="10" xfId="24" applyNumberFormat="1" applyFont="1" applyFill="1" applyBorder="1" applyAlignment="1" applyProtection="1">
      <alignment horizontal="center" vertical="center" wrapText="1"/>
    </xf>
    <xf numFmtId="49" fontId="22" fillId="15" borderId="10" xfId="18" applyNumberFormat="1" applyFont="1" applyFill="1" applyBorder="1" applyAlignment="1">
      <alignment horizontal="center" vertical="center" wrapText="1"/>
    </xf>
    <xf numFmtId="49" fontId="22" fillId="15" borderId="10" xfId="0" applyNumberFormat="1" applyFont="1" applyFill="1" applyBorder="1" applyAlignment="1">
      <alignment horizontal="center" vertical="center" wrapText="1" shrinkToFit="1"/>
    </xf>
    <xf numFmtId="0" fontId="26" fillId="15" borderId="10" xfId="0" applyFont="1" applyFill="1" applyBorder="1" applyAlignment="1">
      <alignment vertical="center" wrapText="1"/>
    </xf>
    <xf numFmtId="0" fontId="27" fillId="0" borderId="17" xfId="27" applyFont="1" applyAlignment="1">
      <alignment horizontal="left" vertical="center" wrapText="1"/>
    </xf>
    <xf numFmtId="4" fontId="21" fillId="16" borderId="10" xfId="0" applyNumberFormat="1" applyFont="1" applyFill="1" applyBorder="1" applyAlignment="1">
      <alignment horizontal="center" vertical="center" shrinkToFit="1"/>
    </xf>
    <xf numFmtId="0" fontId="23" fillId="0" borderId="0" xfId="18" applyFont="1" applyAlignment="1">
      <alignment horizontal="right"/>
    </xf>
    <xf numFmtId="0" fontId="24" fillId="0" borderId="0" xfId="0" applyFont="1"/>
    <xf numFmtId="4" fontId="22" fillId="16" borderId="10" xfId="18" applyNumberFormat="1" applyFont="1" applyFill="1" applyBorder="1" applyAlignment="1">
      <alignment horizontal="center" vertical="center"/>
    </xf>
    <xf numFmtId="0" fontId="22" fillId="0" borderId="0" xfId="0" applyFont="1" applyAlignment="1">
      <alignment horizontal="center" vertical="center" wrapText="1"/>
    </xf>
    <xf numFmtId="0" fontId="22" fillId="0" borderId="0" xfId="18" applyFont="1" applyAlignment="1">
      <alignment horizontal="right"/>
    </xf>
    <xf numFmtId="49" fontId="22" fillId="0" borderId="13" xfId="24" applyNumberFormat="1" applyFont="1" applyFill="1" applyBorder="1" applyAlignment="1" applyProtection="1">
      <alignment horizontal="center" vertical="center"/>
    </xf>
    <xf numFmtId="49" fontId="22" fillId="0" borderId="14" xfId="24" applyNumberFormat="1" applyFont="1" applyFill="1" applyBorder="1" applyAlignment="1" applyProtection="1">
      <alignment horizontal="center" vertical="center"/>
    </xf>
    <xf numFmtId="49" fontId="22" fillId="0" borderId="15" xfId="24" applyNumberFormat="1" applyFont="1" applyFill="1" applyBorder="1" applyAlignment="1" applyProtection="1">
      <alignment horizontal="center" vertical="center"/>
    </xf>
    <xf numFmtId="0" fontId="22" fillId="0" borderId="11" xfId="18" applyFont="1" applyBorder="1" applyAlignment="1">
      <alignment horizontal="center" vertical="center" wrapText="1"/>
    </xf>
    <xf numFmtId="0" fontId="22" fillId="0" borderId="16" xfId="18" applyFont="1" applyBorder="1" applyAlignment="1">
      <alignment horizontal="center" vertical="center" wrapText="1"/>
    </xf>
    <xf numFmtId="0" fontId="25" fillId="0" borderId="0" xfId="0" applyFont="1"/>
    <xf numFmtId="0" fontId="0" fillId="0" borderId="0" xfId="0"/>
  </cellXfs>
  <cellStyles count="28">
    <cellStyle name="ex69" xfId="26"/>
    <cellStyle name="xl31" xfId="27"/>
    <cellStyle name="Акцент1" xfId="1" builtinId="29" customBuiltin="1"/>
    <cellStyle name="Акцент2" xfId="2" builtinId="33" customBuiltin="1"/>
    <cellStyle name="Акцент3" xfId="3" builtinId="37" customBuiltin="1"/>
    <cellStyle name="Акцент4" xfId="4" builtinId="41" customBuiltin="1"/>
    <cellStyle name="Акцент5" xfId="5" builtinId="45" customBuiltin="1"/>
    <cellStyle name="Акцент6" xfId="6" builtinId="49" customBuiltin="1"/>
    <cellStyle name="Ввод " xfId="7" builtinId="20" customBuiltin="1"/>
    <cellStyle name="Вывод" xfId="8" builtinId="21" customBuiltin="1"/>
    <cellStyle name="Вычисление" xfId="9" builtinId="22" customBuiltin="1"/>
    <cellStyle name="Заголовок 1" xfId="10" builtinId="16" customBuiltin="1"/>
    <cellStyle name="Заголовок 2" xfId="11" builtinId="17" customBuiltin="1"/>
    <cellStyle name="Заголовок 3" xfId="12" builtinId="18" customBuiltin="1"/>
    <cellStyle name="Заголовок 4" xfId="13" builtinId="19" customBuiltin="1"/>
    <cellStyle name="Итог" xfId="14" builtinId="25" customBuiltin="1"/>
    <cellStyle name="Контрольная ячейка" xfId="15" builtinId="23" customBuiltin="1"/>
    <cellStyle name="Название" xfId="16" builtinId="15" customBuiltin="1"/>
    <cellStyle name="Нейтральный" xfId="17" builtinId="28" customBuiltin="1"/>
    <cellStyle name="Обычный" xfId="0" builtinId="0"/>
    <cellStyle name="Обычный_Приложение 6, 7 раздел подраздел" xfId="18"/>
    <cellStyle name="Плохой" xfId="19" builtinId="27" customBuiltin="1"/>
    <cellStyle name="Пояснение" xfId="20" builtinId="53" customBuiltin="1"/>
    <cellStyle name="Примечание" xfId="21" builtinId="10" customBuiltin="1"/>
    <cellStyle name="Связанная ячейка" xfId="22" builtinId="24" customBuiltin="1"/>
    <cellStyle name="Текст предупреждения" xfId="23" builtinId="11" customBuiltin="1"/>
    <cellStyle name="Финансовый" xfId="24" builtinId="3"/>
    <cellStyle name="Хороший" xfId="25" builtinId="26" customBuiltin="1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C3C3C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H620"/>
  <sheetViews>
    <sheetView showGridLines="0" tabSelected="1" zoomScale="80" zoomScaleNormal="80" zoomScaleSheetLayoutView="80" workbookViewId="0">
      <selection activeCell="B10" sqref="B10"/>
    </sheetView>
  </sheetViews>
  <sheetFormatPr defaultRowHeight="15.75" outlineLevelRow="5" x14ac:dyDescent="0.25"/>
  <cols>
    <col min="1" max="1" width="42.140625" style="3" customWidth="1"/>
    <col min="2" max="2" width="10.140625" style="3" customWidth="1"/>
    <col min="3" max="3" width="10.28515625" style="3" customWidth="1"/>
    <col min="4" max="4" width="13.28515625" style="3" bestFit="1" customWidth="1"/>
    <col min="5" max="5" width="7.7109375" style="3" customWidth="1"/>
    <col min="6" max="6" width="20.85546875" style="3" customWidth="1"/>
    <col min="7" max="7" width="20.140625" style="3" customWidth="1"/>
    <col min="8" max="8" width="19.5703125" style="3" customWidth="1"/>
    <col min="9" max="16384" width="9.140625" style="3"/>
  </cols>
  <sheetData>
    <row r="3" spans="1:8" x14ac:dyDescent="0.25">
      <c r="A3" s="1"/>
      <c r="B3" s="2"/>
      <c r="F3" s="2"/>
      <c r="H3" s="4" t="s">
        <v>463</v>
      </c>
    </row>
    <row r="4" spans="1:8" x14ac:dyDescent="0.25">
      <c r="D4" s="56" t="s">
        <v>430</v>
      </c>
      <c r="E4" s="56"/>
      <c r="F4" s="56"/>
      <c r="G4" s="56"/>
      <c r="H4" s="56"/>
    </row>
    <row r="5" spans="1:8" x14ac:dyDescent="0.25">
      <c r="A5" s="2"/>
      <c r="D5" s="2" t="s">
        <v>391</v>
      </c>
      <c r="F5" s="56" t="s">
        <v>415</v>
      </c>
      <c r="G5" s="63"/>
      <c r="H5" s="63"/>
    </row>
    <row r="6" spans="1:8" x14ac:dyDescent="0.25">
      <c r="A6" s="2"/>
      <c r="D6" s="2"/>
      <c r="F6" s="4"/>
      <c r="G6" s="56" t="s">
        <v>468</v>
      </c>
      <c r="H6" s="62"/>
    </row>
    <row r="7" spans="1:8" x14ac:dyDescent="0.25">
      <c r="A7" s="2"/>
      <c r="D7" s="2"/>
      <c r="F7" s="4"/>
      <c r="G7" s="52"/>
      <c r="H7" s="53"/>
    </row>
    <row r="8" spans="1:8" x14ac:dyDescent="0.25">
      <c r="A8" s="2"/>
      <c r="D8" s="2"/>
      <c r="F8" s="4"/>
      <c r="G8" s="52"/>
      <c r="H8" s="53"/>
    </row>
    <row r="9" spans="1:8" x14ac:dyDescent="0.25">
      <c r="A9" s="1"/>
      <c r="B9" s="2"/>
      <c r="F9" s="2"/>
      <c r="H9" s="4" t="s">
        <v>463</v>
      </c>
    </row>
    <row r="10" spans="1:8" x14ac:dyDescent="0.25">
      <c r="D10" s="56" t="s">
        <v>430</v>
      </c>
      <c r="E10" s="56"/>
      <c r="F10" s="56"/>
      <c r="G10" s="56"/>
      <c r="H10" s="56"/>
    </row>
    <row r="11" spans="1:8" x14ac:dyDescent="0.25">
      <c r="A11" s="2"/>
      <c r="D11" s="2" t="s">
        <v>391</v>
      </c>
      <c r="F11" s="56" t="s">
        <v>415</v>
      </c>
      <c r="G11" s="63"/>
      <c r="H11" s="63"/>
    </row>
    <row r="12" spans="1:8" x14ac:dyDescent="0.25">
      <c r="A12" s="2"/>
      <c r="D12" s="2"/>
      <c r="F12" s="4"/>
      <c r="G12" s="56" t="s">
        <v>462</v>
      </c>
      <c r="H12" s="62"/>
    </row>
    <row r="13" spans="1:8" x14ac:dyDescent="0.25">
      <c r="A13" s="2"/>
      <c r="D13" s="2"/>
      <c r="G13" s="5"/>
      <c r="H13" s="5"/>
    </row>
    <row r="14" spans="1:8" x14ac:dyDescent="0.25">
      <c r="A14" s="2"/>
      <c r="D14" s="2"/>
    </row>
    <row r="15" spans="1:8" ht="48" customHeight="1" x14ac:dyDescent="0.25">
      <c r="A15" s="55" t="s">
        <v>414</v>
      </c>
      <c r="B15" s="55"/>
      <c r="C15" s="55"/>
      <c r="D15" s="55"/>
      <c r="E15" s="55"/>
      <c r="F15" s="55"/>
      <c r="G15" s="55"/>
      <c r="H15" s="55"/>
    </row>
    <row r="16" spans="1:8" ht="19.5" customHeight="1" x14ac:dyDescent="0.25">
      <c r="F16" s="6"/>
      <c r="H16" s="6" t="s">
        <v>169</v>
      </c>
    </row>
    <row r="17" spans="1:8" x14ac:dyDescent="0.25">
      <c r="A17" s="60" t="s">
        <v>54</v>
      </c>
      <c r="B17" s="60" t="s">
        <v>55</v>
      </c>
      <c r="C17" s="60" t="s">
        <v>56</v>
      </c>
      <c r="D17" s="60" t="s">
        <v>0</v>
      </c>
      <c r="E17" s="60" t="s">
        <v>57</v>
      </c>
      <c r="F17" s="57" t="s">
        <v>390</v>
      </c>
      <c r="G17" s="58"/>
      <c r="H17" s="59"/>
    </row>
    <row r="18" spans="1:8" s="9" customFormat="1" x14ac:dyDescent="0.2">
      <c r="A18" s="61"/>
      <c r="B18" s="61"/>
      <c r="C18" s="61"/>
      <c r="D18" s="61"/>
      <c r="E18" s="61"/>
      <c r="F18" s="8" t="s">
        <v>377</v>
      </c>
      <c r="G18" s="7" t="s">
        <v>376</v>
      </c>
      <c r="H18" s="8" t="s">
        <v>416</v>
      </c>
    </row>
    <row r="19" spans="1:8" s="9" customFormat="1" x14ac:dyDescent="0.2">
      <c r="A19" s="10">
        <v>1</v>
      </c>
      <c r="B19" s="10">
        <v>2</v>
      </c>
      <c r="C19" s="10">
        <v>3</v>
      </c>
      <c r="D19" s="10">
        <v>4</v>
      </c>
      <c r="E19" s="10">
        <v>5</v>
      </c>
      <c r="F19" s="10">
        <v>6</v>
      </c>
      <c r="G19" s="10">
        <v>7</v>
      </c>
      <c r="H19" s="10">
        <v>8</v>
      </c>
    </row>
    <row r="20" spans="1:8" s="2" customFormat="1" ht="19.5" customHeight="1" x14ac:dyDescent="0.25">
      <c r="A20" s="11" t="s">
        <v>1</v>
      </c>
      <c r="B20" s="12" t="s">
        <v>58</v>
      </c>
      <c r="C20" s="12" t="s">
        <v>59</v>
      </c>
      <c r="D20" s="12" t="s">
        <v>60</v>
      </c>
      <c r="E20" s="12" t="s">
        <v>2</v>
      </c>
      <c r="F20" s="13">
        <f>F21+F27+F36+F48+F64+F70+F42+F58</f>
        <v>185858081.44</v>
      </c>
      <c r="G20" s="13">
        <f t="shared" ref="G20:H20" si="0">G21+G27+G36+G48+G64+G70+G42+G58</f>
        <v>141828194.36000001</v>
      </c>
      <c r="H20" s="13">
        <f t="shared" si="0"/>
        <v>137890762.68000001</v>
      </c>
    </row>
    <row r="21" spans="1:8" s="2" customFormat="1" ht="51" customHeight="1" x14ac:dyDescent="0.25">
      <c r="A21" s="14" t="s">
        <v>3</v>
      </c>
      <c r="B21" s="15" t="s">
        <v>58</v>
      </c>
      <c r="C21" s="15" t="s">
        <v>61</v>
      </c>
      <c r="D21" s="12" t="s">
        <v>60</v>
      </c>
      <c r="E21" s="12" t="s">
        <v>2</v>
      </c>
      <c r="F21" s="16">
        <f t="shared" ref="F21:H24" si="1">F22</f>
        <v>3495479</v>
      </c>
      <c r="G21" s="16">
        <f t="shared" si="1"/>
        <v>2950475</v>
      </c>
      <c r="H21" s="16">
        <f t="shared" si="1"/>
        <v>2950475</v>
      </c>
    </row>
    <row r="22" spans="1:8" s="2" customFormat="1" ht="51" customHeight="1" x14ac:dyDescent="0.25">
      <c r="A22" s="14" t="s">
        <v>4</v>
      </c>
      <c r="B22" s="12" t="s">
        <v>58</v>
      </c>
      <c r="C22" s="12" t="s">
        <v>61</v>
      </c>
      <c r="D22" s="12" t="s">
        <v>62</v>
      </c>
      <c r="E22" s="12" t="s">
        <v>2</v>
      </c>
      <c r="F22" s="17">
        <f t="shared" si="1"/>
        <v>3495479</v>
      </c>
      <c r="G22" s="17">
        <f t="shared" si="1"/>
        <v>2950475</v>
      </c>
      <c r="H22" s="17">
        <f t="shared" si="1"/>
        <v>2950475</v>
      </c>
    </row>
    <row r="23" spans="1:8" s="2" customFormat="1" ht="54" customHeight="1" x14ac:dyDescent="0.25">
      <c r="A23" s="14" t="s">
        <v>63</v>
      </c>
      <c r="B23" s="12" t="s">
        <v>58</v>
      </c>
      <c r="C23" s="12" t="s">
        <v>61</v>
      </c>
      <c r="D23" s="12" t="s">
        <v>64</v>
      </c>
      <c r="E23" s="12" t="s">
        <v>2</v>
      </c>
      <c r="F23" s="17">
        <f t="shared" si="1"/>
        <v>3495479</v>
      </c>
      <c r="G23" s="17">
        <f t="shared" si="1"/>
        <v>2950475</v>
      </c>
      <c r="H23" s="17">
        <f t="shared" si="1"/>
        <v>2950475</v>
      </c>
    </row>
    <row r="24" spans="1:8" s="2" customFormat="1" ht="35.25" customHeight="1" x14ac:dyDescent="0.25">
      <c r="A24" s="11" t="s">
        <v>237</v>
      </c>
      <c r="B24" s="12" t="s">
        <v>58</v>
      </c>
      <c r="C24" s="12" t="s">
        <v>61</v>
      </c>
      <c r="D24" s="12" t="s">
        <v>65</v>
      </c>
      <c r="E24" s="12" t="s">
        <v>2</v>
      </c>
      <c r="F24" s="16">
        <f t="shared" si="1"/>
        <v>3495479</v>
      </c>
      <c r="G24" s="16">
        <f t="shared" si="1"/>
        <v>2950475</v>
      </c>
      <c r="H24" s="16">
        <f t="shared" si="1"/>
        <v>2950475</v>
      </c>
    </row>
    <row r="25" spans="1:8" s="2" customFormat="1" ht="102.75" customHeight="1" x14ac:dyDescent="0.25">
      <c r="A25" s="11" t="s">
        <v>170</v>
      </c>
      <c r="B25" s="12" t="s">
        <v>58</v>
      </c>
      <c r="C25" s="12" t="s">
        <v>61</v>
      </c>
      <c r="D25" s="12" t="s">
        <v>65</v>
      </c>
      <c r="E25" s="12" t="s">
        <v>66</v>
      </c>
      <c r="F25" s="16">
        <f>F26</f>
        <v>3495479</v>
      </c>
      <c r="G25" s="16">
        <f t="shared" ref="G25:H25" si="2">G26</f>
        <v>2950475</v>
      </c>
      <c r="H25" s="16">
        <f t="shared" si="2"/>
        <v>2950475</v>
      </c>
    </row>
    <row r="26" spans="1:8" s="2" customFormat="1" ht="53.25" customHeight="1" x14ac:dyDescent="0.25">
      <c r="A26" s="11" t="s">
        <v>171</v>
      </c>
      <c r="B26" s="12" t="s">
        <v>58</v>
      </c>
      <c r="C26" s="12" t="s">
        <v>61</v>
      </c>
      <c r="D26" s="18" t="s">
        <v>65</v>
      </c>
      <c r="E26" s="12" t="s">
        <v>5</v>
      </c>
      <c r="F26" s="19">
        <v>3495479</v>
      </c>
      <c r="G26" s="19">
        <v>2950475</v>
      </c>
      <c r="H26" s="19">
        <v>2950475</v>
      </c>
    </row>
    <row r="27" spans="1:8" s="2" customFormat="1" ht="85.5" customHeight="1" x14ac:dyDescent="0.25">
      <c r="A27" s="11" t="s">
        <v>67</v>
      </c>
      <c r="B27" s="15" t="s">
        <v>58</v>
      </c>
      <c r="C27" s="15" t="s">
        <v>68</v>
      </c>
      <c r="D27" s="18" t="s">
        <v>60</v>
      </c>
      <c r="E27" s="12" t="s">
        <v>2</v>
      </c>
      <c r="F27" s="20">
        <f t="shared" ref="F27:H28" si="3">F28</f>
        <v>5700315</v>
      </c>
      <c r="G27" s="20">
        <f t="shared" si="3"/>
        <v>4811439</v>
      </c>
      <c r="H27" s="20">
        <f t="shared" si="3"/>
        <v>4811439</v>
      </c>
    </row>
    <row r="28" spans="1:8" s="2" customFormat="1" ht="51" customHeight="1" x14ac:dyDescent="0.25">
      <c r="A28" s="14" t="s">
        <v>4</v>
      </c>
      <c r="B28" s="12" t="s">
        <v>58</v>
      </c>
      <c r="C28" s="12" t="s">
        <v>68</v>
      </c>
      <c r="D28" s="18" t="s">
        <v>62</v>
      </c>
      <c r="E28" s="12" t="s">
        <v>2</v>
      </c>
      <c r="F28" s="17">
        <f t="shared" si="3"/>
        <v>5700315</v>
      </c>
      <c r="G28" s="17">
        <f t="shared" si="3"/>
        <v>4811439</v>
      </c>
      <c r="H28" s="17">
        <f t="shared" si="3"/>
        <v>4811439</v>
      </c>
    </row>
    <row r="29" spans="1:8" s="2" customFormat="1" ht="54.75" customHeight="1" x14ac:dyDescent="0.25">
      <c r="A29" s="14" t="s">
        <v>63</v>
      </c>
      <c r="B29" s="12" t="s">
        <v>58</v>
      </c>
      <c r="C29" s="12" t="s">
        <v>68</v>
      </c>
      <c r="D29" s="18" t="s">
        <v>64</v>
      </c>
      <c r="E29" s="12" t="s">
        <v>2</v>
      </c>
      <c r="F29" s="17">
        <f>F30+F33</f>
        <v>5700315</v>
      </c>
      <c r="G29" s="17">
        <f>G30+G33</f>
        <v>4811439</v>
      </c>
      <c r="H29" s="17">
        <f>H30+H33</f>
        <v>4811439</v>
      </c>
    </row>
    <row r="30" spans="1:8" s="2" customFormat="1" ht="41.25" customHeight="1" x14ac:dyDescent="0.25">
      <c r="A30" s="11" t="s">
        <v>238</v>
      </c>
      <c r="B30" s="12" t="s">
        <v>58</v>
      </c>
      <c r="C30" s="12" t="s">
        <v>68</v>
      </c>
      <c r="D30" s="18" t="s">
        <v>69</v>
      </c>
      <c r="E30" s="21" t="s">
        <v>2</v>
      </c>
      <c r="F30" s="20">
        <f t="shared" ref="F30:H31" si="4">F31</f>
        <v>3215841</v>
      </c>
      <c r="G30" s="20">
        <f t="shared" si="4"/>
        <v>2714448</v>
      </c>
      <c r="H30" s="20">
        <f t="shared" si="4"/>
        <v>2714448</v>
      </c>
    </row>
    <row r="31" spans="1:8" s="2" customFormat="1" ht="99" customHeight="1" outlineLevel="1" x14ac:dyDescent="0.25">
      <c r="A31" s="11" t="s">
        <v>170</v>
      </c>
      <c r="B31" s="12" t="s">
        <v>58</v>
      </c>
      <c r="C31" s="12" t="s">
        <v>68</v>
      </c>
      <c r="D31" s="18" t="s">
        <v>69</v>
      </c>
      <c r="E31" s="21" t="s">
        <v>66</v>
      </c>
      <c r="F31" s="20">
        <f t="shared" si="4"/>
        <v>3215841</v>
      </c>
      <c r="G31" s="20">
        <f t="shared" si="4"/>
        <v>2714448</v>
      </c>
      <c r="H31" s="20">
        <f t="shared" si="4"/>
        <v>2714448</v>
      </c>
    </row>
    <row r="32" spans="1:8" s="2" customFormat="1" ht="39.75" customHeight="1" outlineLevel="2" x14ac:dyDescent="0.25">
      <c r="A32" s="11" t="s">
        <v>171</v>
      </c>
      <c r="B32" s="12" t="s">
        <v>58</v>
      </c>
      <c r="C32" s="12" t="s">
        <v>68</v>
      </c>
      <c r="D32" s="18" t="s">
        <v>69</v>
      </c>
      <c r="E32" s="21" t="s">
        <v>5</v>
      </c>
      <c r="F32" s="22">
        <v>3215841</v>
      </c>
      <c r="G32" s="22">
        <v>2714448</v>
      </c>
      <c r="H32" s="22">
        <v>2714448</v>
      </c>
    </row>
    <row r="33" spans="1:8" s="2" customFormat="1" ht="72.75" customHeight="1" outlineLevel="2" x14ac:dyDescent="0.25">
      <c r="A33" s="11" t="s">
        <v>239</v>
      </c>
      <c r="B33" s="12" t="s">
        <v>58</v>
      </c>
      <c r="C33" s="12" t="s">
        <v>68</v>
      </c>
      <c r="D33" s="18" t="s">
        <v>70</v>
      </c>
      <c r="E33" s="21" t="s">
        <v>2</v>
      </c>
      <c r="F33" s="20">
        <f t="shared" ref="F33:H34" si="5">F34</f>
        <v>2484474</v>
      </c>
      <c r="G33" s="20">
        <f t="shared" si="5"/>
        <v>2096991</v>
      </c>
      <c r="H33" s="20">
        <f t="shared" si="5"/>
        <v>2096991</v>
      </c>
    </row>
    <row r="34" spans="1:8" s="2" customFormat="1" ht="102.75" customHeight="1" outlineLevel="3" x14ac:dyDescent="0.25">
      <c r="A34" s="11" t="s">
        <v>170</v>
      </c>
      <c r="B34" s="12" t="s">
        <v>58</v>
      </c>
      <c r="C34" s="12" t="s">
        <v>68</v>
      </c>
      <c r="D34" s="18" t="s">
        <v>70</v>
      </c>
      <c r="E34" s="21" t="s">
        <v>66</v>
      </c>
      <c r="F34" s="20">
        <f t="shared" si="5"/>
        <v>2484474</v>
      </c>
      <c r="G34" s="20">
        <f t="shared" si="5"/>
        <v>2096991</v>
      </c>
      <c r="H34" s="20">
        <f t="shared" si="5"/>
        <v>2096991</v>
      </c>
    </row>
    <row r="35" spans="1:8" s="2" customFormat="1" ht="48" customHeight="1" outlineLevel="3" x14ac:dyDescent="0.25">
      <c r="A35" s="11" t="s">
        <v>171</v>
      </c>
      <c r="B35" s="12" t="s">
        <v>58</v>
      </c>
      <c r="C35" s="12" t="s">
        <v>68</v>
      </c>
      <c r="D35" s="18" t="s">
        <v>70</v>
      </c>
      <c r="E35" s="21" t="s">
        <v>5</v>
      </c>
      <c r="F35" s="22">
        <v>2484474</v>
      </c>
      <c r="G35" s="22">
        <v>2096991</v>
      </c>
      <c r="H35" s="22">
        <v>2096991</v>
      </c>
    </row>
    <row r="36" spans="1:8" s="2" customFormat="1" ht="96.75" customHeight="1" outlineLevel="3" x14ac:dyDescent="0.25">
      <c r="A36" s="11" t="s">
        <v>7</v>
      </c>
      <c r="B36" s="15" t="s">
        <v>58</v>
      </c>
      <c r="C36" s="15" t="s">
        <v>71</v>
      </c>
      <c r="D36" s="18" t="s">
        <v>60</v>
      </c>
      <c r="E36" s="12" t="s">
        <v>2</v>
      </c>
      <c r="F36" s="20">
        <f t="shared" ref="F36:H40" si="6">F37</f>
        <v>18785423</v>
      </c>
      <c r="G36" s="20">
        <f t="shared" si="6"/>
        <v>16686017</v>
      </c>
      <c r="H36" s="20">
        <f t="shared" si="6"/>
        <v>16686017</v>
      </c>
    </row>
    <row r="37" spans="1:8" s="2" customFormat="1" ht="54" customHeight="1" outlineLevel="3" x14ac:dyDescent="0.25">
      <c r="A37" s="14" t="s">
        <v>4</v>
      </c>
      <c r="B37" s="12" t="s">
        <v>58</v>
      </c>
      <c r="C37" s="12" t="s">
        <v>71</v>
      </c>
      <c r="D37" s="18" t="s">
        <v>62</v>
      </c>
      <c r="E37" s="12" t="s">
        <v>2</v>
      </c>
      <c r="F37" s="17">
        <f t="shared" si="6"/>
        <v>18785423</v>
      </c>
      <c r="G37" s="17">
        <f t="shared" si="6"/>
        <v>16686017</v>
      </c>
      <c r="H37" s="17">
        <f t="shared" si="6"/>
        <v>16686017</v>
      </c>
    </row>
    <row r="38" spans="1:8" s="2" customFormat="1" ht="53.25" customHeight="1" outlineLevel="3" x14ac:dyDescent="0.25">
      <c r="A38" s="14" t="s">
        <v>63</v>
      </c>
      <c r="B38" s="12" t="s">
        <v>58</v>
      </c>
      <c r="C38" s="12" t="s">
        <v>71</v>
      </c>
      <c r="D38" s="18" t="s">
        <v>64</v>
      </c>
      <c r="E38" s="12" t="s">
        <v>2</v>
      </c>
      <c r="F38" s="17">
        <f t="shared" si="6"/>
        <v>18785423</v>
      </c>
      <c r="G38" s="17">
        <f t="shared" si="6"/>
        <v>16686017</v>
      </c>
      <c r="H38" s="17">
        <f t="shared" si="6"/>
        <v>16686017</v>
      </c>
    </row>
    <row r="39" spans="1:8" s="2" customFormat="1" ht="69" customHeight="1" outlineLevel="3" x14ac:dyDescent="0.25">
      <c r="A39" s="11" t="s">
        <v>239</v>
      </c>
      <c r="B39" s="12" t="s">
        <v>58</v>
      </c>
      <c r="C39" s="12" t="s">
        <v>71</v>
      </c>
      <c r="D39" s="18" t="s">
        <v>70</v>
      </c>
      <c r="E39" s="21" t="s">
        <v>2</v>
      </c>
      <c r="F39" s="20">
        <f t="shared" si="6"/>
        <v>18785423</v>
      </c>
      <c r="G39" s="20">
        <f t="shared" si="6"/>
        <v>16686017</v>
      </c>
      <c r="H39" s="20">
        <f t="shared" si="6"/>
        <v>16686017</v>
      </c>
    </row>
    <row r="40" spans="1:8" s="2" customFormat="1" ht="99" customHeight="1" outlineLevel="3" x14ac:dyDescent="0.25">
      <c r="A40" s="11" t="s">
        <v>170</v>
      </c>
      <c r="B40" s="12" t="s">
        <v>58</v>
      </c>
      <c r="C40" s="12" t="s">
        <v>71</v>
      </c>
      <c r="D40" s="18" t="s">
        <v>70</v>
      </c>
      <c r="E40" s="21" t="s">
        <v>66</v>
      </c>
      <c r="F40" s="20">
        <f t="shared" si="6"/>
        <v>18785423</v>
      </c>
      <c r="G40" s="20">
        <f t="shared" si="6"/>
        <v>16686017</v>
      </c>
      <c r="H40" s="20">
        <f t="shared" si="6"/>
        <v>16686017</v>
      </c>
    </row>
    <row r="41" spans="1:8" s="2" customFormat="1" ht="46.5" customHeight="1" outlineLevel="3" x14ac:dyDescent="0.25">
      <c r="A41" s="11" t="s">
        <v>172</v>
      </c>
      <c r="B41" s="12" t="s">
        <v>58</v>
      </c>
      <c r="C41" s="12" t="s">
        <v>71</v>
      </c>
      <c r="D41" s="18" t="s">
        <v>70</v>
      </c>
      <c r="E41" s="21" t="s">
        <v>5</v>
      </c>
      <c r="F41" s="22">
        <v>18785423</v>
      </c>
      <c r="G41" s="22">
        <v>16686017</v>
      </c>
      <c r="H41" s="22">
        <v>16686017</v>
      </c>
    </row>
    <row r="42" spans="1:8" s="2" customFormat="1" ht="22.5" customHeight="1" outlineLevel="3" x14ac:dyDescent="0.25">
      <c r="A42" s="11" t="s">
        <v>165</v>
      </c>
      <c r="B42" s="15" t="s">
        <v>58</v>
      </c>
      <c r="C42" s="15" t="s">
        <v>72</v>
      </c>
      <c r="D42" s="18" t="s">
        <v>60</v>
      </c>
      <c r="E42" s="12" t="s">
        <v>2</v>
      </c>
      <c r="F42" s="20">
        <f t="shared" ref="F42:H46" si="7">F43</f>
        <v>18260</v>
      </c>
      <c r="G42" s="20">
        <f t="shared" si="7"/>
        <v>18941</v>
      </c>
      <c r="H42" s="20">
        <f t="shared" si="7"/>
        <v>234462</v>
      </c>
    </row>
    <row r="43" spans="1:8" s="2" customFormat="1" ht="48" customHeight="1" x14ac:dyDescent="0.25">
      <c r="A43" s="14" t="s">
        <v>4</v>
      </c>
      <c r="B43" s="12" t="s">
        <v>58</v>
      </c>
      <c r="C43" s="12" t="s">
        <v>72</v>
      </c>
      <c r="D43" s="18" t="s">
        <v>62</v>
      </c>
      <c r="E43" s="12" t="s">
        <v>2</v>
      </c>
      <c r="F43" s="20">
        <f t="shared" si="7"/>
        <v>18260</v>
      </c>
      <c r="G43" s="20">
        <f t="shared" si="7"/>
        <v>18941</v>
      </c>
      <c r="H43" s="20">
        <f t="shared" si="7"/>
        <v>234462</v>
      </c>
    </row>
    <row r="44" spans="1:8" s="2" customFormat="1" ht="52.5" customHeight="1" x14ac:dyDescent="0.25">
      <c r="A44" s="14" t="s">
        <v>63</v>
      </c>
      <c r="B44" s="12" t="s">
        <v>58</v>
      </c>
      <c r="C44" s="12" t="s">
        <v>72</v>
      </c>
      <c r="D44" s="18" t="s">
        <v>64</v>
      </c>
      <c r="E44" s="12" t="s">
        <v>2</v>
      </c>
      <c r="F44" s="20">
        <f t="shared" si="7"/>
        <v>18260</v>
      </c>
      <c r="G44" s="20">
        <f t="shared" si="7"/>
        <v>18941</v>
      </c>
      <c r="H44" s="20">
        <f t="shared" si="7"/>
        <v>234462</v>
      </c>
    </row>
    <row r="45" spans="1:8" s="2" customFormat="1" ht="91.5" customHeight="1" x14ac:dyDescent="0.25">
      <c r="A45" s="11" t="s">
        <v>166</v>
      </c>
      <c r="B45" s="12" t="s">
        <v>58</v>
      </c>
      <c r="C45" s="12" t="s">
        <v>72</v>
      </c>
      <c r="D45" s="18" t="s">
        <v>167</v>
      </c>
      <c r="E45" s="21" t="s">
        <v>2</v>
      </c>
      <c r="F45" s="20">
        <f t="shared" si="7"/>
        <v>18260</v>
      </c>
      <c r="G45" s="20">
        <f t="shared" si="7"/>
        <v>18941</v>
      </c>
      <c r="H45" s="20">
        <f t="shared" si="7"/>
        <v>234462</v>
      </c>
    </row>
    <row r="46" spans="1:8" s="2" customFormat="1" ht="33.75" customHeight="1" x14ac:dyDescent="0.25">
      <c r="A46" s="11" t="s">
        <v>240</v>
      </c>
      <c r="B46" s="12" t="s">
        <v>58</v>
      </c>
      <c r="C46" s="12" t="s">
        <v>72</v>
      </c>
      <c r="D46" s="18" t="s">
        <v>167</v>
      </c>
      <c r="E46" s="21" t="s">
        <v>73</v>
      </c>
      <c r="F46" s="20">
        <f t="shared" si="7"/>
        <v>18260</v>
      </c>
      <c r="G46" s="20">
        <f t="shared" si="7"/>
        <v>18941</v>
      </c>
      <c r="H46" s="20">
        <f t="shared" si="7"/>
        <v>234462</v>
      </c>
    </row>
    <row r="47" spans="1:8" s="2" customFormat="1" ht="54.75" customHeight="1" outlineLevel="5" x14ac:dyDescent="0.25">
      <c r="A47" s="11" t="s">
        <v>74</v>
      </c>
      <c r="B47" s="12" t="s">
        <v>58</v>
      </c>
      <c r="C47" s="12" t="s">
        <v>72</v>
      </c>
      <c r="D47" s="18" t="s">
        <v>167</v>
      </c>
      <c r="E47" s="21" t="s">
        <v>6</v>
      </c>
      <c r="F47" s="23">
        <v>18260</v>
      </c>
      <c r="G47" s="23">
        <v>18941</v>
      </c>
      <c r="H47" s="23">
        <v>234462</v>
      </c>
    </row>
    <row r="48" spans="1:8" s="2" customFormat="1" ht="71.25" customHeight="1" outlineLevel="5" x14ac:dyDescent="0.25">
      <c r="A48" s="11" t="s">
        <v>8</v>
      </c>
      <c r="B48" s="12" t="s">
        <v>58</v>
      </c>
      <c r="C48" s="12" t="s">
        <v>75</v>
      </c>
      <c r="D48" s="18" t="s">
        <v>60</v>
      </c>
      <c r="E48" s="12" t="s">
        <v>2</v>
      </c>
      <c r="F48" s="20">
        <f t="shared" ref="F48:H50" si="8">F49</f>
        <v>10355872.439999999</v>
      </c>
      <c r="G48" s="20">
        <f t="shared" si="8"/>
        <v>8746297.3599999994</v>
      </c>
      <c r="H48" s="20">
        <f t="shared" si="8"/>
        <v>8746296.6799999997</v>
      </c>
    </row>
    <row r="49" spans="1:8" s="2" customFormat="1" ht="54.75" customHeight="1" outlineLevel="5" x14ac:dyDescent="0.25">
      <c r="A49" s="14" t="s">
        <v>4</v>
      </c>
      <c r="B49" s="12" t="s">
        <v>58</v>
      </c>
      <c r="C49" s="12" t="s">
        <v>75</v>
      </c>
      <c r="D49" s="18" t="s">
        <v>62</v>
      </c>
      <c r="E49" s="12" t="s">
        <v>2</v>
      </c>
      <c r="F49" s="20">
        <f t="shared" si="8"/>
        <v>10355872.439999999</v>
      </c>
      <c r="G49" s="20">
        <f t="shared" si="8"/>
        <v>8746297.3599999994</v>
      </c>
      <c r="H49" s="20">
        <f t="shared" si="8"/>
        <v>8746296.6799999997</v>
      </c>
    </row>
    <row r="50" spans="1:8" s="2" customFormat="1" ht="57" customHeight="1" outlineLevel="1" x14ac:dyDescent="0.25">
      <c r="A50" s="14" t="s">
        <v>63</v>
      </c>
      <c r="B50" s="12" t="s">
        <v>58</v>
      </c>
      <c r="C50" s="12" t="s">
        <v>75</v>
      </c>
      <c r="D50" s="18" t="s">
        <v>64</v>
      </c>
      <c r="E50" s="12" t="s">
        <v>2</v>
      </c>
      <c r="F50" s="20">
        <f t="shared" si="8"/>
        <v>10355872.439999999</v>
      </c>
      <c r="G50" s="20">
        <f t="shared" si="8"/>
        <v>8746297.3599999994</v>
      </c>
      <c r="H50" s="20">
        <f t="shared" si="8"/>
        <v>8746296.6799999997</v>
      </c>
    </row>
    <row r="51" spans="1:8" s="2" customFormat="1" ht="76.5" customHeight="1" outlineLevel="1" x14ac:dyDescent="0.25">
      <c r="A51" s="11" t="s">
        <v>239</v>
      </c>
      <c r="B51" s="12" t="s">
        <v>58</v>
      </c>
      <c r="C51" s="12" t="s">
        <v>75</v>
      </c>
      <c r="D51" s="18" t="s">
        <v>70</v>
      </c>
      <c r="E51" s="21" t="s">
        <v>2</v>
      </c>
      <c r="F51" s="20">
        <f>F52+F54+F56</f>
        <v>10355872.439999999</v>
      </c>
      <c r="G51" s="20">
        <f>G52+G54+G56</f>
        <v>8746297.3599999994</v>
      </c>
      <c r="H51" s="20">
        <f>H52+H54+H56</f>
        <v>8746296.6799999997</v>
      </c>
    </row>
    <row r="52" spans="1:8" s="2" customFormat="1" ht="100.5" customHeight="1" outlineLevel="2" x14ac:dyDescent="0.25">
      <c r="A52" s="11" t="s">
        <v>170</v>
      </c>
      <c r="B52" s="12" t="s">
        <v>58</v>
      </c>
      <c r="C52" s="12" t="s">
        <v>75</v>
      </c>
      <c r="D52" s="18" t="s">
        <v>70</v>
      </c>
      <c r="E52" s="21" t="s">
        <v>66</v>
      </c>
      <c r="F52" s="20">
        <f>F53</f>
        <v>10320372.68</v>
      </c>
      <c r="G52" s="20">
        <f>G53</f>
        <v>8710797</v>
      </c>
      <c r="H52" s="20">
        <f>H53</f>
        <v>8710797</v>
      </c>
    </row>
    <row r="53" spans="1:8" s="2" customFormat="1" ht="44.25" customHeight="1" outlineLevel="3" x14ac:dyDescent="0.25">
      <c r="A53" s="11" t="s">
        <v>171</v>
      </c>
      <c r="B53" s="12" t="s">
        <v>58</v>
      </c>
      <c r="C53" s="12" t="s">
        <v>75</v>
      </c>
      <c r="D53" s="18" t="s">
        <v>70</v>
      </c>
      <c r="E53" s="21" t="s">
        <v>5</v>
      </c>
      <c r="F53" s="22">
        <v>10320372.68</v>
      </c>
      <c r="G53" s="22">
        <v>8710797</v>
      </c>
      <c r="H53" s="22">
        <v>8710797</v>
      </c>
    </row>
    <row r="54" spans="1:8" s="2" customFormat="1" ht="47.25" customHeight="1" outlineLevel="3" x14ac:dyDescent="0.25">
      <c r="A54" s="11" t="s">
        <v>240</v>
      </c>
      <c r="B54" s="12" t="s">
        <v>58</v>
      </c>
      <c r="C54" s="12" t="s">
        <v>75</v>
      </c>
      <c r="D54" s="18" t="s">
        <v>70</v>
      </c>
      <c r="E54" s="21" t="s">
        <v>73</v>
      </c>
      <c r="F54" s="20">
        <f>F55</f>
        <v>33999.760000000002</v>
      </c>
      <c r="G54" s="20">
        <f>G55</f>
        <v>34000.36</v>
      </c>
      <c r="H54" s="20">
        <f>H55</f>
        <v>33999.68</v>
      </c>
    </row>
    <row r="55" spans="1:8" s="2" customFormat="1" ht="54.75" customHeight="1" outlineLevel="3" x14ac:dyDescent="0.25">
      <c r="A55" s="11" t="s">
        <v>74</v>
      </c>
      <c r="B55" s="12" t="s">
        <v>58</v>
      </c>
      <c r="C55" s="12" t="s">
        <v>75</v>
      </c>
      <c r="D55" s="18" t="s">
        <v>70</v>
      </c>
      <c r="E55" s="21" t="s">
        <v>6</v>
      </c>
      <c r="F55" s="22">
        <v>33999.760000000002</v>
      </c>
      <c r="G55" s="22">
        <v>34000.36</v>
      </c>
      <c r="H55" s="22">
        <v>33999.68</v>
      </c>
    </row>
    <row r="56" spans="1:8" s="2" customFormat="1" ht="32.25" customHeight="1" outlineLevel="5" x14ac:dyDescent="0.25">
      <c r="A56" s="11" t="s">
        <v>76</v>
      </c>
      <c r="B56" s="12" t="s">
        <v>58</v>
      </c>
      <c r="C56" s="12" t="s">
        <v>75</v>
      </c>
      <c r="D56" s="18" t="s">
        <v>70</v>
      </c>
      <c r="E56" s="21" t="s">
        <v>77</v>
      </c>
      <c r="F56" s="20">
        <f>F57</f>
        <v>1500</v>
      </c>
      <c r="G56" s="20">
        <f>G57</f>
        <v>1500</v>
      </c>
      <c r="H56" s="20">
        <f>H57</f>
        <v>1500</v>
      </c>
    </row>
    <row r="57" spans="1:8" s="2" customFormat="1" ht="24.75" customHeight="1" outlineLevel="1" x14ac:dyDescent="0.25">
      <c r="A57" s="11" t="s">
        <v>9</v>
      </c>
      <c r="B57" s="12" t="s">
        <v>58</v>
      </c>
      <c r="C57" s="12" t="s">
        <v>75</v>
      </c>
      <c r="D57" s="18" t="s">
        <v>70</v>
      </c>
      <c r="E57" s="21" t="s">
        <v>10</v>
      </c>
      <c r="F57" s="22">
        <v>1500</v>
      </c>
      <c r="G57" s="22">
        <v>1500</v>
      </c>
      <c r="H57" s="22">
        <v>1500</v>
      </c>
    </row>
    <row r="58" spans="1:8" s="2" customFormat="1" ht="42" customHeight="1" outlineLevel="1" x14ac:dyDescent="0.25">
      <c r="A58" s="11" t="s">
        <v>382</v>
      </c>
      <c r="B58" s="15" t="s">
        <v>58</v>
      </c>
      <c r="C58" s="15" t="s">
        <v>99</v>
      </c>
      <c r="D58" s="18" t="s">
        <v>60</v>
      </c>
      <c r="E58" s="21" t="s">
        <v>2</v>
      </c>
      <c r="F58" s="23">
        <f>F59</f>
        <v>0</v>
      </c>
      <c r="G58" s="23">
        <f t="shared" ref="G58:H58" si="9">G59</f>
        <v>4386000</v>
      </c>
      <c r="H58" s="23">
        <f t="shared" si="9"/>
        <v>0</v>
      </c>
    </row>
    <row r="59" spans="1:8" s="2" customFormat="1" ht="53.25" customHeight="1" outlineLevel="1" x14ac:dyDescent="0.25">
      <c r="A59" s="11" t="s">
        <v>383</v>
      </c>
      <c r="B59" s="12" t="s">
        <v>58</v>
      </c>
      <c r="C59" s="12" t="s">
        <v>99</v>
      </c>
      <c r="D59" s="18" t="s">
        <v>62</v>
      </c>
      <c r="E59" s="21" t="s">
        <v>2</v>
      </c>
      <c r="F59" s="23">
        <f>F60</f>
        <v>0</v>
      </c>
      <c r="G59" s="23">
        <f t="shared" ref="G59:H59" si="10">G60</f>
        <v>4386000</v>
      </c>
      <c r="H59" s="23">
        <f t="shared" si="10"/>
        <v>0</v>
      </c>
    </row>
    <row r="60" spans="1:8" s="2" customFormat="1" ht="51.75" customHeight="1" outlineLevel="1" x14ac:dyDescent="0.25">
      <c r="A60" s="11" t="s">
        <v>384</v>
      </c>
      <c r="B60" s="12" t="s">
        <v>58</v>
      </c>
      <c r="C60" s="12" t="s">
        <v>99</v>
      </c>
      <c r="D60" s="18" t="s">
        <v>64</v>
      </c>
      <c r="E60" s="21" t="s">
        <v>2</v>
      </c>
      <c r="F60" s="23">
        <f>F61</f>
        <v>0</v>
      </c>
      <c r="G60" s="23">
        <f t="shared" ref="G60:H60" si="11">G61</f>
        <v>4386000</v>
      </c>
      <c r="H60" s="23">
        <f t="shared" si="11"/>
        <v>0</v>
      </c>
    </row>
    <row r="61" spans="1:8" s="2" customFormat="1" ht="27" customHeight="1" outlineLevel="1" x14ac:dyDescent="0.25">
      <c r="A61" s="11" t="s">
        <v>385</v>
      </c>
      <c r="B61" s="12" t="s">
        <v>58</v>
      </c>
      <c r="C61" s="12" t="s">
        <v>99</v>
      </c>
      <c r="D61" s="18" t="s">
        <v>405</v>
      </c>
      <c r="E61" s="21" t="s">
        <v>2</v>
      </c>
      <c r="F61" s="23">
        <f>F62</f>
        <v>0</v>
      </c>
      <c r="G61" s="23">
        <f t="shared" ref="G61:H61" si="12">G62</f>
        <v>4386000</v>
      </c>
      <c r="H61" s="23">
        <f t="shared" si="12"/>
        <v>0</v>
      </c>
    </row>
    <row r="62" spans="1:8" s="2" customFormat="1" ht="24" customHeight="1" outlineLevel="1" x14ac:dyDescent="0.25">
      <c r="A62" s="11" t="s">
        <v>386</v>
      </c>
      <c r="B62" s="12" t="s">
        <v>58</v>
      </c>
      <c r="C62" s="12" t="s">
        <v>99</v>
      </c>
      <c r="D62" s="18" t="s">
        <v>405</v>
      </c>
      <c r="E62" s="21" t="s">
        <v>77</v>
      </c>
      <c r="F62" s="23">
        <f>F63</f>
        <v>0</v>
      </c>
      <c r="G62" s="23">
        <f t="shared" ref="G62:H62" si="13">G63</f>
        <v>4386000</v>
      </c>
      <c r="H62" s="23">
        <f t="shared" si="13"/>
        <v>0</v>
      </c>
    </row>
    <row r="63" spans="1:8" s="2" customFormat="1" ht="23.25" customHeight="1" outlineLevel="1" x14ac:dyDescent="0.25">
      <c r="A63" s="11" t="s">
        <v>387</v>
      </c>
      <c r="B63" s="12" t="s">
        <v>58</v>
      </c>
      <c r="C63" s="12" t="s">
        <v>99</v>
      </c>
      <c r="D63" s="18" t="s">
        <v>405</v>
      </c>
      <c r="E63" s="21" t="s">
        <v>388</v>
      </c>
      <c r="F63" s="22">
        <v>0</v>
      </c>
      <c r="G63" s="22">
        <v>4386000</v>
      </c>
      <c r="H63" s="22">
        <v>0</v>
      </c>
    </row>
    <row r="64" spans="1:8" s="2" customFormat="1" ht="23.25" customHeight="1" outlineLevel="1" x14ac:dyDescent="0.25">
      <c r="A64" s="11" t="s">
        <v>11</v>
      </c>
      <c r="B64" s="15" t="s">
        <v>58</v>
      </c>
      <c r="C64" s="15" t="s">
        <v>78</v>
      </c>
      <c r="D64" s="18" t="s">
        <v>60</v>
      </c>
      <c r="E64" s="12" t="s">
        <v>2</v>
      </c>
      <c r="F64" s="20">
        <f t="shared" ref="F64:H68" si="14">F65</f>
        <v>13258500</v>
      </c>
      <c r="G64" s="20">
        <f t="shared" si="14"/>
        <v>300000</v>
      </c>
      <c r="H64" s="20">
        <f t="shared" si="14"/>
        <v>300000</v>
      </c>
    </row>
    <row r="65" spans="1:8" s="2" customFormat="1" ht="48" customHeight="1" outlineLevel="1" x14ac:dyDescent="0.25">
      <c r="A65" s="14" t="s">
        <v>4</v>
      </c>
      <c r="B65" s="12" t="s">
        <v>58</v>
      </c>
      <c r="C65" s="12" t="s">
        <v>78</v>
      </c>
      <c r="D65" s="18" t="s">
        <v>62</v>
      </c>
      <c r="E65" s="24" t="s">
        <v>2</v>
      </c>
      <c r="F65" s="20">
        <f t="shared" si="14"/>
        <v>13258500</v>
      </c>
      <c r="G65" s="20">
        <f t="shared" si="14"/>
        <v>300000</v>
      </c>
      <c r="H65" s="20">
        <f t="shared" si="14"/>
        <v>300000</v>
      </c>
    </row>
    <row r="66" spans="1:8" s="2" customFormat="1" ht="51.75" customHeight="1" outlineLevel="1" x14ac:dyDescent="0.25">
      <c r="A66" s="14" t="s">
        <v>63</v>
      </c>
      <c r="B66" s="12" t="s">
        <v>58</v>
      </c>
      <c r="C66" s="12" t="s">
        <v>78</v>
      </c>
      <c r="D66" s="18" t="s">
        <v>64</v>
      </c>
      <c r="E66" s="12" t="s">
        <v>2</v>
      </c>
      <c r="F66" s="20">
        <f t="shared" si="14"/>
        <v>13258500</v>
      </c>
      <c r="G66" s="20">
        <f t="shared" si="14"/>
        <v>300000</v>
      </c>
      <c r="H66" s="20">
        <f t="shared" si="14"/>
        <v>300000</v>
      </c>
    </row>
    <row r="67" spans="1:8" s="2" customFormat="1" ht="37.5" customHeight="1" outlineLevel="3" x14ac:dyDescent="0.25">
      <c r="A67" s="11" t="s">
        <v>467</v>
      </c>
      <c r="B67" s="12" t="s">
        <v>58</v>
      </c>
      <c r="C67" s="12" t="s">
        <v>78</v>
      </c>
      <c r="D67" s="18" t="s">
        <v>79</v>
      </c>
      <c r="E67" s="21" t="s">
        <v>2</v>
      </c>
      <c r="F67" s="20">
        <f t="shared" si="14"/>
        <v>13258500</v>
      </c>
      <c r="G67" s="20">
        <f t="shared" si="14"/>
        <v>300000</v>
      </c>
      <c r="H67" s="20">
        <f t="shared" si="14"/>
        <v>300000</v>
      </c>
    </row>
    <row r="68" spans="1:8" s="2" customFormat="1" ht="21" customHeight="1" outlineLevel="3" x14ac:dyDescent="0.25">
      <c r="A68" s="14" t="s">
        <v>76</v>
      </c>
      <c r="B68" s="12" t="s">
        <v>58</v>
      </c>
      <c r="C68" s="12" t="s">
        <v>78</v>
      </c>
      <c r="D68" s="18" t="s">
        <v>79</v>
      </c>
      <c r="E68" s="12" t="s">
        <v>77</v>
      </c>
      <c r="F68" s="20">
        <f t="shared" si="14"/>
        <v>13258500</v>
      </c>
      <c r="G68" s="20">
        <f t="shared" si="14"/>
        <v>300000</v>
      </c>
      <c r="H68" s="20">
        <f t="shared" si="14"/>
        <v>300000</v>
      </c>
    </row>
    <row r="69" spans="1:8" s="2" customFormat="1" ht="24" customHeight="1" outlineLevel="3" x14ac:dyDescent="0.25">
      <c r="A69" s="11" t="s">
        <v>12</v>
      </c>
      <c r="B69" s="12" t="s">
        <v>58</v>
      </c>
      <c r="C69" s="12" t="s">
        <v>78</v>
      </c>
      <c r="D69" s="18" t="s">
        <v>79</v>
      </c>
      <c r="E69" s="21" t="s">
        <v>13</v>
      </c>
      <c r="F69" s="22">
        <v>13258500</v>
      </c>
      <c r="G69" s="22">
        <v>300000</v>
      </c>
      <c r="H69" s="22">
        <v>300000</v>
      </c>
    </row>
    <row r="70" spans="1:8" s="2" customFormat="1" ht="22.5" customHeight="1" outlineLevel="3" x14ac:dyDescent="0.25">
      <c r="A70" s="11" t="s">
        <v>14</v>
      </c>
      <c r="B70" s="15" t="s">
        <v>58</v>
      </c>
      <c r="C70" s="15" t="s">
        <v>80</v>
      </c>
      <c r="D70" s="25" t="s">
        <v>60</v>
      </c>
      <c r="E70" s="15" t="s">
        <v>2</v>
      </c>
      <c r="F70" s="20">
        <f>F112+F88+F79+F75+F71+F103+F108+F99</f>
        <v>134244232</v>
      </c>
      <c r="G70" s="20">
        <f t="shared" ref="G70:H70" si="15">G112+G88+G79+G75+G71+G103+G108+G99</f>
        <v>103929025</v>
      </c>
      <c r="H70" s="20">
        <f t="shared" si="15"/>
        <v>104162073</v>
      </c>
    </row>
    <row r="71" spans="1:8" s="2" customFormat="1" ht="80.25" customHeight="1" outlineLevel="1" x14ac:dyDescent="0.25">
      <c r="A71" s="28" t="s">
        <v>340</v>
      </c>
      <c r="B71" s="26" t="s">
        <v>58</v>
      </c>
      <c r="C71" s="15" t="s">
        <v>80</v>
      </c>
      <c r="D71" s="25" t="s">
        <v>341</v>
      </c>
      <c r="E71" s="15" t="s">
        <v>2</v>
      </c>
      <c r="F71" s="27">
        <f>F72</f>
        <v>200000</v>
      </c>
      <c r="G71" s="27">
        <f>G72</f>
        <v>0</v>
      </c>
      <c r="H71" s="27">
        <f>H72</f>
        <v>0</v>
      </c>
    </row>
    <row r="72" spans="1:8" s="2" customFormat="1" ht="59.25" customHeight="1" outlineLevel="1" x14ac:dyDescent="0.25">
      <c r="A72" s="28" t="s">
        <v>342</v>
      </c>
      <c r="B72" s="26" t="s">
        <v>58</v>
      </c>
      <c r="C72" s="15" t="s">
        <v>80</v>
      </c>
      <c r="D72" s="25" t="s">
        <v>399</v>
      </c>
      <c r="E72" s="15" t="s">
        <v>2</v>
      </c>
      <c r="F72" s="27">
        <f>F73</f>
        <v>200000</v>
      </c>
      <c r="G72" s="27">
        <f t="shared" ref="G72:H72" si="16">G73</f>
        <v>0</v>
      </c>
      <c r="H72" s="27">
        <f t="shared" si="16"/>
        <v>0</v>
      </c>
    </row>
    <row r="73" spans="1:8" s="2" customFormat="1" ht="54" customHeight="1" outlineLevel="1" x14ac:dyDescent="0.25">
      <c r="A73" s="28" t="s">
        <v>244</v>
      </c>
      <c r="B73" s="26" t="s">
        <v>58</v>
      </c>
      <c r="C73" s="15" t="s">
        <v>80</v>
      </c>
      <c r="D73" s="25" t="s">
        <v>399</v>
      </c>
      <c r="E73" s="15" t="s">
        <v>73</v>
      </c>
      <c r="F73" s="27">
        <f>F74</f>
        <v>200000</v>
      </c>
      <c r="G73" s="27">
        <f>G74</f>
        <v>0</v>
      </c>
      <c r="H73" s="27">
        <f>H74</f>
        <v>0</v>
      </c>
    </row>
    <row r="74" spans="1:8" s="2" customFormat="1" ht="54.75" customHeight="1" outlineLevel="1" x14ac:dyDescent="0.25">
      <c r="A74" s="28" t="s">
        <v>74</v>
      </c>
      <c r="B74" s="26" t="s">
        <v>58</v>
      </c>
      <c r="C74" s="15" t="s">
        <v>80</v>
      </c>
      <c r="D74" s="25" t="s">
        <v>399</v>
      </c>
      <c r="E74" s="15" t="s">
        <v>6</v>
      </c>
      <c r="F74" s="29">
        <v>200000</v>
      </c>
      <c r="G74" s="29">
        <v>0</v>
      </c>
      <c r="H74" s="29">
        <v>0</v>
      </c>
    </row>
    <row r="75" spans="1:8" s="2" customFormat="1" ht="84.75" customHeight="1" outlineLevel="1" x14ac:dyDescent="0.25">
      <c r="A75" s="11" t="s">
        <v>202</v>
      </c>
      <c r="B75" s="12" t="s">
        <v>58</v>
      </c>
      <c r="C75" s="12" t="s">
        <v>80</v>
      </c>
      <c r="D75" s="30" t="s">
        <v>187</v>
      </c>
      <c r="E75" s="21" t="s">
        <v>2</v>
      </c>
      <c r="F75" s="20">
        <f t="shared" ref="F75:H77" si="17">F76</f>
        <v>2500000</v>
      </c>
      <c r="G75" s="20">
        <f t="shared" si="17"/>
        <v>500000</v>
      </c>
      <c r="H75" s="20">
        <f t="shared" si="17"/>
        <v>500000</v>
      </c>
    </row>
    <row r="76" spans="1:8" s="2" customFormat="1" ht="72" customHeight="1" outlineLevel="1" x14ac:dyDescent="0.25">
      <c r="A76" s="11" t="s">
        <v>188</v>
      </c>
      <c r="B76" s="12" t="s">
        <v>58</v>
      </c>
      <c r="C76" s="12" t="s">
        <v>80</v>
      </c>
      <c r="D76" s="30" t="s">
        <v>189</v>
      </c>
      <c r="E76" s="21" t="s">
        <v>2</v>
      </c>
      <c r="F76" s="20">
        <f t="shared" si="17"/>
        <v>2500000</v>
      </c>
      <c r="G76" s="20">
        <f t="shared" si="17"/>
        <v>500000</v>
      </c>
      <c r="H76" s="20">
        <f t="shared" si="17"/>
        <v>500000</v>
      </c>
    </row>
    <row r="77" spans="1:8" s="2" customFormat="1" ht="41.25" customHeight="1" outlineLevel="1" x14ac:dyDescent="0.25">
      <c r="A77" s="11" t="s">
        <v>240</v>
      </c>
      <c r="B77" s="12" t="s">
        <v>58</v>
      </c>
      <c r="C77" s="12" t="s">
        <v>80</v>
      </c>
      <c r="D77" s="30" t="s">
        <v>189</v>
      </c>
      <c r="E77" s="21" t="s">
        <v>73</v>
      </c>
      <c r="F77" s="20">
        <f t="shared" si="17"/>
        <v>2500000</v>
      </c>
      <c r="G77" s="20">
        <f t="shared" si="17"/>
        <v>500000</v>
      </c>
      <c r="H77" s="20">
        <f t="shared" si="17"/>
        <v>500000</v>
      </c>
    </row>
    <row r="78" spans="1:8" s="2" customFormat="1" ht="57.75" customHeight="1" outlineLevel="1" x14ac:dyDescent="0.25">
      <c r="A78" s="11" t="s">
        <v>74</v>
      </c>
      <c r="B78" s="12" t="s">
        <v>58</v>
      </c>
      <c r="C78" s="12" t="s">
        <v>80</v>
      </c>
      <c r="D78" s="30" t="s">
        <v>189</v>
      </c>
      <c r="E78" s="21" t="s">
        <v>6</v>
      </c>
      <c r="F78" s="22">
        <v>2500000</v>
      </c>
      <c r="G78" s="22">
        <v>500000</v>
      </c>
      <c r="H78" s="22">
        <v>500000</v>
      </c>
    </row>
    <row r="79" spans="1:8" s="2" customFormat="1" ht="51.75" customHeight="1" outlineLevel="1" x14ac:dyDescent="0.25">
      <c r="A79" s="11" t="s">
        <v>203</v>
      </c>
      <c r="B79" s="12" t="s">
        <v>58</v>
      </c>
      <c r="C79" s="12" t="s">
        <v>80</v>
      </c>
      <c r="D79" s="18" t="s">
        <v>81</v>
      </c>
      <c r="E79" s="12" t="s">
        <v>2</v>
      </c>
      <c r="F79" s="20">
        <f>F80+F84</f>
        <v>6627001</v>
      </c>
      <c r="G79" s="20">
        <f t="shared" ref="G79:H79" si="18">G80+G84</f>
        <v>5185301</v>
      </c>
      <c r="H79" s="20">
        <f t="shared" si="18"/>
        <v>5185301</v>
      </c>
    </row>
    <row r="80" spans="1:8" s="2" customFormat="1" ht="56.25" customHeight="1" outlineLevel="3" x14ac:dyDescent="0.25">
      <c r="A80" s="11" t="s">
        <v>433</v>
      </c>
      <c r="B80" s="12" t="s">
        <v>58</v>
      </c>
      <c r="C80" s="12" t="s">
        <v>80</v>
      </c>
      <c r="D80" s="18" t="s">
        <v>432</v>
      </c>
      <c r="E80" s="12" t="s">
        <v>2</v>
      </c>
      <c r="F80" s="20">
        <f t="shared" ref="F80:H86" si="19">F81</f>
        <v>6337518</v>
      </c>
      <c r="G80" s="20">
        <f t="shared" si="19"/>
        <v>4998818</v>
      </c>
      <c r="H80" s="20">
        <f t="shared" si="19"/>
        <v>4998818</v>
      </c>
    </row>
    <row r="81" spans="1:8" s="2" customFormat="1" ht="43.5" customHeight="1" outlineLevel="3" x14ac:dyDescent="0.25">
      <c r="A81" s="11" t="s">
        <v>186</v>
      </c>
      <c r="B81" s="12" t="s">
        <v>58</v>
      </c>
      <c r="C81" s="12" t="s">
        <v>80</v>
      </c>
      <c r="D81" s="18" t="s">
        <v>434</v>
      </c>
      <c r="E81" s="12" t="s">
        <v>2</v>
      </c>
      <c r="F81" s="20">
        <f t="shared" si="19"/>
        <v>6337518</v>
      </c>
      <c r="G81" s="20">
        <f t="shared" si="19"/>
        <v>4998818</v>
      </c>
      <c r="H81" s="20">
        <f t="shared" si="19"/>
        <v>4998818</v>
      </c>
    </row>
    <row r="82" spans="1:8" s="2" customFormat="1" ht="39" customHeight="1" outlineLevel="3" x14ac:dyDescent="0.25">
      <c r="A82" s="11" t="s">
        <v>240</v>
      </c>
      <c r="B82" s="12" t="s">
        <v>58</v>
      </c>
      <c r="C82" s="12" t="s">
        <v>80</v>
      </c>
      <c r="D82" s="18" t="s">
        <v>434</v>
      </c>
      <c r="E82" s="12" t="s">
        <v>73</v>
      </c>
      <c r="F82" s="20">
        <f t="shared" si="19"/>
        <v>6337518</v>
      </c>
      <c r="G82" s="20">
        <f t="shared" si="19"/>
        <v>4998818</v>
      </c>
      <c r="H82" s="20">
        <f t="shared" si="19"/>
        <v>4998818</v>
      </c>
    </row>
    <row r="83" spans="1:8" s="2" customFormat="1" ht="52.5" customHeight="1" outlineLevel="3" x14ac:dyDescent="0.25">
      <c r="A83" s="11" t="s">
        <v>74</v>
      </c>
      <c r="B83" s="12" t="s">
        <v>58</v>
      </c>
      <c r="C83" s="12" t="s">
        <v>80</v>
      </c>
      <c r="D83" s="18" t="s">
        <v>434</v>
      </c>
      <c r="E83" s="12" t="s">
        <v>6</v>
      </c>
      <c r="F83" s="22">
        <v>6337518</v>
      </c>
      <c r="G83" s="22">
        <v>4998818</v>
      </c>
      <c r="H83" s="22">
        <v>4998818</v>
      </c>
    </row>
    <row r="84" spans="1:8" s="2" customFormat="1" ht="87.75" customHeight="1" outlineLevel="3" x14ac:dyDescent="0.25">
      <c r="A84" s="11" t="s">
        <v>437</v>
      </c>
      <c r="B84" s="12" t="s">
        <v>58</v>
      </c>
      <c r="C84" s="12" t="s">
        <v>80</v>
      </c>
      <c r="D84" s="18" t="s">
        <v>435</v>
      </c>
      <c r="E84" s="12" t="s">
        <v>2</v>
      </c>
      <c r="F84" s="20">
        <f t="shared" si="19"/>
        <v>289483</v>
      </c>
      <c r="G84" s="20">
        <f t="shared" si="19"/>
        <v>186483</v>
      </c>
      <c r="H84" s="20">
        <f t="shared" si="19"/>
        <v>186483</v>
      </c>
    </row>
    <row r="85" spans="1:8" s="2" customFormat="1" ht="43.5" customHeight="1" outlineLevel="3" x14ac:dyDescent="0.25">
      <c r="A85" s="11" t="s">
        <v>186</v>
      </c>
      <c r="B85" s="12" t="s">
        <v>58</v>
      </c>
      <c r="C85" s="12" t="s">
        <v>80</v>
      </c>
      <c r="D85" s="18" t="s">
        <v>436</v>
      </c>
      <c r="E85" s="12" t="s">
        <v>2</v>
      </c>
      <c r="F85" s="20">
        <f t="shared" si="19"/>
        <v>289483</v>
      </c>
      <c r="G85" s="20">
        <f t="shared" si="19"/>
        <v>186483</v>
      </c>
      <c r="H85" s="20">
        <f t="shared" si="19"/>
        <v>186483</v>
      </c>
    </row>
    <row r="86" spans="1:8" s="2" customFormat="1" ht="39" customHeight="1" outlineLevel="3" x14ac:dyDescent="0.25">
      <c r="A86" s="11" t="s">
        <v>240</v>
      </c>
      <c r="B86" s="12" t="s">
        <v>58</v>
      </c>
      <c r="C86" s="12" t="s">
        <v>80</v>
      </c>
      <c r="D86" s="18" t="s">
        <v>436</v>
      </c>
      <c r="E86" s="12" t="s">
        <v>73</v>
      </c>
      <c r="F86" s="20">
        <f t="shared" si="19"/>
        <v>289483</v>
      </c>
      <c r="G86" s="20">
        <f t="shared" si="19"/>
        <v>186483</v>
      </c>
      <c r="H86" s="20">
        <f t="shared" si="19"/>
        <v>186483</v>
      </c>
    </row>
    <row r="87" spans="1:8" s="2" customFormat="1" ht="52.5" customHeight="1" outlineLevel="3" x14ac:dyDescent="0.25">
      <c r="A87" s="11" t="s">
        <v>74</v>
      </c>
      <c r="B87" s="12" t="s">
        <v>58</v>
      </c>
      <c r="C87" s="12" t="s">
        <v>80</v>
      </c>
      <c r="D87" s="18" t="s">
        <v>436</v>
      </c>
      <c r="E87" s="12" t="s">
        <v>6</v>
      </c>
      <c r="F87" s="22">
        <v>289483</v>
      </c>
      <c r="G87" s="22">
        <v>186483</v>
      </c>
      <c r="H87" s="22">
        <v>186483</v>
      </c>
    </row>
    <row r="88" spans="1:8" s="2" customFormat="1" ht="54.75" customHeight="1" outlineLevel="3" x14ac:dyDescent="0.25">
      <c r="A88" s="31" t="s">
        <v>204</v>
      </c>
      <c r="B88" s="12" t="s">
        <v>58</v>
      </c>
      <c r="C88" s="12" t="s">
        <v>80</v>
      </c>
      <c r="D88" s="18" t="s">
        <v>140</v>
      </c>
      <c r="E88" s="12" t="s">
        <v>2</v>
      </c>
      <c r="F88" s="20">
        <f>F89</f>
        <v>7621500</v>
      </c>
      <c r="G88" s="20">
        <f>G89</f>
        <v>653500</v>
      </c>
      <c r="H88" s="20">
        <f>H89</f>
        <v>653500</v>
      </c>
    </row>
    <row r="89" spans="1:8" s="2" customFormat="1" ht="72" customHeight="1" outlineLevel="3" x14ac:dyDescent="0.25">
      <c r="A89" s="31" t="s">
        <v>205</v>
      </c>
      <c r="B89" s="12" t="s">
        <v>58</v>
      </c>
      <c r="C89" s="12" t="s">
        <v>80</v>
      </c>
      <c r="D89" s="18" t="s">
        <v>141</v>
      </c>
      <c r="E89" s="12" t="s">
        <v>2</v>
      </c>
      <c r="F89" s="20">
        <f>F93+F90+F96</f>
        <v>7621500</v>
      </c>
      <c r="G89" s="20">
        <f t="shared" ref="G89:H89" si="20">G93+G90+G96</f>
        <v>653500</v>
      </c>
      <c r="H89" s="20">
        <f t="shared" si="20"/>
        <v>653500</v>
      </c>
    </row>
    <row r="90" spans="1:8" s="2" customFormat="1" ht="54.75" customHeight="1" outlineLevel="3" x14ac:dyDescent="0.25">
      <c r="A90" s="31" t="s">
        <v>245</v>
      </c>
      <c r="B90" s="12" t="s">
        <v>58</v>
      </c>
      <c r="C90" s="12" t="s">
        <v>80</v>
      </c>
      <c r="D90" s="18" t="s">
        <v>246</v>
      </c>
      <c r="E90" s="12" t="s">
        <v>2</v>
      </c>
      <c r="F90" s="20">
        <f t="shared" ref="F90:H91" si="21">F91</f>
        <v>1218000</v>
      </c>
      <c r="G90" s="20">
        <f t="shared" si="21"/>
        <v>0</v>
      </c>
      <c r="H90" s="20">
        <f t="shared" si="21"/>
        <v>0</v>
      </c>
    </row>
    <row r="91" spans="1:8" s="2" customFormat="1" ht="53.25" customHeight="1" outlineLevel="3" x14ac:dyDescent="0.25">
      <c r="A91" s="11" t="s">
        <v>244</v>
      </c>
      <c r="B91" s="12" t="s">
        <v>58</v>
      </c>
      <c r="C91" s="12" t="s">
        <v>80</v>
      </c>
      <c r="D91" s="18" t="s">
        <v>246</v>
      </c>
      <c r="E91" s="12" t="s">
        <v>73</v>
      </c>
      <c r="F91" s="20">
        <f t="shared" si="21"/>
        <v>1218000</v>
      </c>
      <c r="G91" s="20">
        <f t="shared" si="21"/>
        <v>0</v>
      </c>
      <c r="H91" s="20">
        <f t="shared" si="21"/>
        <v>0</v>
      </c>
    </row>
    <row r="92" spans="1:8" s="2" customFormat="1" ht="53.25" customHeight="1" outlineLevel="3" x14ac:dyDescent="0.25">
      <c r="A92" s="31" t="s">
        <v>74</v>
      </c>
      <c r="B92" s="12" t="s">
        <v>58</v>
      </c>
      <c r="C92" s="12" t="s">
        <v>80</v>
      </c>
      <c r="D92" s="18" t="s">
        <v>246</v>
      </c>
      <c r="E92" s="12" t="s">
        <v>6</v>
      </c>
      <c r="F92" s="22">
        <v>1218000</v>
      </c>
      <c r="G92" s="22">
        <v>0</v>
      </c>
      <c r="H92" s="22">
        <v>0</v>
      </c>
    </row>
    <row r="93" spans="1:8" s="2" customFormat="1" ht="37.5" customHeight="1" outlineLevel="3" x14ac:dyDescent="0.25">
      <c r="A93" s="31" t="s">
        <v>223</v>
      </c>
      <c r="B93" s="12" t="s">
        <v>58</v>
      </c>
      <c r="C93" s="12" t="s">
        <v>80</v>
      </c>
      <c r="D93" s="18" t="s">
        <v>224</v>
      </c>
      <c r="E93" s="12" t="s">
        <v>2</v>
      </c>
      <c r="F93" s="20">
        <f>F94</f>
        <v>1403500</v>
      </c>
      <c r="G93" s="20">
        <f t="shared" ref="G93:H93" si="22">G94</f>
        <v>653500</v>
      </c>
      <c r="H93" s="20">
        <f t="shared" si="22"/>
        <v>653500</v>
      </c>
    </row>
    <row r="94" spans="1:8" s="2" customFormat="1" ht="37.5" customHeight="1" outlineLevel="3" x14ac:dyDescent="0.25">
      <c r="A94" s="31" t="s">
        <v>240</v>
      </c>
      <c r="B94" s="12" t="s">
        <v>58</v>
      </c>
      <c r="C94" s="12" t="s">
        <v>80</v>
      </c>
      <c r="D94" s="18" t="s">
        <v>224</v>
      </c>
      <c r="E94" s="12" t="s">
        <v>73</v>
      </c>
      <c r="F94" s="20">
        <f t="shared" ref="F94:H94" si="23">F95</f>
        <v>1403500</v>
      </c>
      <c r="G94" s="20">
        <f t="shared" si="23"/>
        <v>653500</v>
      </c>
      <c r="H94" s="20">
        <f t="shared" si="23"/>
        <v>653500</v>
      </c>
    </row>
    <row r="95" spans="1:8" s="2" customFormat="1" ht="54" customHeight="1" outlineLevel="3" x14ac:dyDescent="0.25">
      <c r="A95" s="31" t="s">
        <v>74</v>
      </c>
      <c r="B95" s="12" t="s">
        <v>58</v>
      </c>
      <c r="C95" s="12" t="s">
        <v>80</v>
      </c>
      <c r="D95" s="18" t="s">
        <v>224</v>
      </c>
      <c r="E95" s="12" t="s">
        <v>6</v>
      </c>
      <c r="F95" s="22">
        <v>1403500</v>
      </c>
      <c r="G95" s="22">
        <v>653500</v>
      </c>
      <c r="H95" s="22">
        <v>653500</v>
      </c>
    </row>
    <row r="96" spans="1:8" s="2" customFormat="1" ht="53.25" customHeight="1" outlineLevel="3" x14ac:dyDescent="0.25">
      <c r="A96" s="31" t="s">
        <v>343</v>
      </c>
      <c r="B96" s="12" t="s">
        <v>58</v>
      </c>
      <c r="C96" s="12" t="s">
        <v>80</v>
      </c>
      <c r="D96" s="18" t="s">
        <v>361</v>
      </c>
      <c r="E96" s="12" t="s">
        <v>2</v>
      </c>
      <c r="F96" s="20">
        <f t="shared" ref="F96:H97" si="24">F97</f>
        <v>5000000</v>
      </c>
      <c r="G96" s="20">
        <f t="shared" si="24"/>
        <v>0</v>
      </c>
      <c r="H96" s="20">
        <f t="shared" si="24"/>
        <v>0</v>
      </c>
    </row>
    <row r="97" spans="1:8" s="2" customFormat="1" ht="41.25" customHeight="1" outlineLevel="3" x14ac:dyDescent="0.25">
      <c r="A97" s="31" t="s">
        <v>240</v>
      </c>
      <c r="B97" s="12" t="s">
        <v>58</v>
      </c>
      <c r="C97" s="12" t="s">
        <v>80</v>
      </c>
      <c r="D97" s="18" t="s">
        <v>361</v>
      </c>
      <c r="E97" s="12" t="s">
        <v>73</v>
      </c>
      <c r="F97" s="20">
        <f t="shared" si="24"/>
        <v>5000000</v>
      </c>
      <c r="G97" s="20">
        <f t="shared" si="24"/>
        <v>0</v>
      </c>
      <c r="H97" s="20">
        <f t="shared" si="24"/>
        <v>0</v>
      </c>
    </row>
    <row r="98" spans="1:8" s="2" customFormat="1" ht="54.75" customHeight="1" outlineLevel="3" x14ac:dyDescent="0.25">
      <c r="A98" s="31" t="s">
        <v>74</v>
      </c>
      <c r="B98" s="12" t="s">
        <v>58</v>
      </c>
      <c r="C98" s="12" t="s">
        <v>80</v>
      </c>
      <c r="D98" s="18" t="s">
        <v>361</v>
      </c>
      <c r="E98" s="12" t="s">
        <v>6</v>
      </c>
      <c r="F98" s="22">
        <v>5000000</v>
      </c>
      <c r="G98" s="22">
        <v>0</v>
      </c>
      <c r="H98" s="22">
        <v>0</v>
      </c>
    </row>
    <row r="99" spans="1:8" s="2" customFormat="1" ht="72" customHeight="1" outlineLevel="3" x14ac:dyDescent="0.25">
      <c r="A99" s="32" t="s">
        <v>392</v>
      </c>
      <c r="B99" s="12" t="s">
        <v>58</v>
      </c>
      <c r="C99" s="12" t="s">
        <v>80</v>
      </c>
      <c r="D99" s="18" t="s">
        <v>394</v>
      </c>
      <c r="E99" s="12" t="s">
        <v>2</v>
      </c>
      <c r="F99" s="23">
        <f>F100</f>
        <v>150000</v>
      </c>
      <c r="G99" s="23">
        <f t="shared" ref="G99:H99" si="25">G100</f>
        <v>0</v>
      </c>
      <c r="H99" s="23">
        <f t="shared" si="25"/>
        <v>0</v>
      </c>
    </row>
    <row r="100" spans="1:8" s="2" customFormat="1" ht="37.5" customHeight="1" outlineLevel="3" x14ac:dyDescent="0.25">
      <c r="A100" s="33" t="s">
        <v>393</v>
      </c>
      <c r="B100" s="12" t="s">
        <v>58</v>
      </c>
      <c r="C100" s="12" t="s">
        <v>80</v>
      </c>
      <c r="D100" s="18" t="s">
        <v>395</v>
      </c>
      <c r="E100" s="12" t="s">
        <v>2</v>
      </c>
      <c r="F100" s="23">
        <f>F101</f>
        <v>150000</v>
      </c>
      <c r="G100" s="23">
        <f t="shared" ref="G100:H100" si="26">G101</f>
        <v>0</v>
      </c>
      <c r="H100" s="23">
        <f t="shared" si="26"/>
        <v>0</v>
      </c>
    </row>
    <row r="101" spans="1:8" s="2" customFormat="1" ht="36.75" customHeight="1" outlineLevel="3" x14ac:dyDescent="0.25">
      <c r="A101" s="33" t="s">
        <v>300</v>
      </c>
      <c r="B101" s="12" t="s">
        <v>58</v>
      </c>
      <c r="C101" s="12" t="s">
        <v>80</v>
      </c>
      <c r="D101" s="18" t="s">
        <v>395</v>
      </c>
      <c r="E101" s="12" t="s">
        <v>73</v>
      </c>
      <c r="F101" s="23">
        <f>F102</f>
        <v>150000</v>
      </c>
      <c r="G101" s="23">
        <f t="shared" ref="G101:H101" si="27">G102</f>
        <v>0</v>
      </c>
      <c r="H101" s="23">
        <f t="shared" si="27"/>
        <v>0</v>
      </c>
    </row>
    <row r="102" spans="1:8" s="2" customFormat="1" ht="51.75" customHeight="1" outlineLevel="3" x14ac:dyDescent="0.25">
      <c r="A102" s="33" t="s">
        <v>74</v>
      </c>
      <c r="B102" s="12" t="s">
        <v>58</v>
      </c>
      <c r="C102" s="12" t="s">
        <v>80</v>
      </c>
      <c r="D102" s="18" t="s">
        <v>395</v>
      </c>
      <c r="E102" s="12" t="s">
        <v>6</v>
      </c>
      <c r="F102" s="22">
        <v>150000</v>
      </c>
      <c r="G102" s="22">
        <v>0</v>
      </c>
      <c r="H102" s="22">
        <v>0</v>
      </c>
    </row>
    <row r="103" spans="1:8" s="2" customFormat="1" ht="54" customHeight="1" outlineLevel="3" x14ac:dyDescent="0.25">
      <c r="A103" s="34" t="s">
        <v>353</v>
      </c>
      <c r="B103" s="15" t="s">
        <v>58</v>
      </c>
      <c r="C103" s="15" t="s">
        <v>80</v>
      </c>
      <c r="D103" s="25" t="s">
        <v>354</v>
      </c>
      <c r="E103" s="15" t="s">
        <v>2</v>
      </c>
      <c r="F103" s="20">
        <f t="shared" ref="F103:H106" si="28">F104</f>
        <v>10000</v>
      </c>
      <c r="G103" s="20">
        <f t="shared" si="28"/>
        <v>0</v>
      </c>
      <c r="H103" s="20">
        <f t="shared" si="28"/>
        <v>0</v>
      </c>
    </row>
    <row r="104" spans="1:8" s="2" customFormat="1" ht="87" customHeight="1" outlineLevel="3" x14ac:dyDescent="0.25">
      <c r="A104" s="34" t="s">
        <v>355</v>
      </c>
      <c r="B104" s="15" t="s">
        <v>58</v>
      </c>
      <c r="C104" s="15" t="s">
        <v>80</v>
      </c>
      <c r="D104" s="25" t="s">
        <v>356</v>
      </c>
      <c r="E104" s="15" t="s">
        <v>2</v>
      </c>
      <c r="F104" s="20">
        <f t="shared" si="28"/>
        <v>10000</v>
      </c>
      <c r="G104" s="20">
        <f t="shared" si="28"/>
        <v>0</v>
      </c>
      <c r="H104" s="20">
        <f t="shared" si="28"/>
        <v>0</v>
      </c>
    </row>
    <row r="105" spans="1:8" s="2" customFormat="1" ht="39" customHeight="1" outlineLevel="3" x14ac:dyDescent="0.25">
      <c r="A105" s="34" t="s">
        <v>357</v>
      </c>
      <c r="B105" s="15" t="s">
        <v>58</v>
      </c>
      <c r="C105" s="15" t="s">
        <v>80</v>
      </c>
      <c r="D105" s="25" t="s">
        <v>358</v>
      </c>
      <c r="E105" s="15" t="s">
        <v>2</v>
      </c>
      <c r="F105" s="20">
        <f t="shared" si="28"/>
        <v>10000</v>
      </c>
      <c r="G105" s="20">
        <f t="shared" si="28"/>
        <v>0</v>
      </c>
      <c r="H105" s="20">
        <f t="shared" si="28"/>
        <v>0</v>
      </c>
    </row>
    <row r="106" spans="1:8" s="2" customFormat="1" ht="59.25" customHeight="1" outlineLevel="3" x14ac:dyDescent="0.25">
      <c r="A106" s="34" t="s">
        <v>244</v>
      </c>
      <c r="B106" s="15" t="s">
        <v>58</v>
      </c>
      <c r="C106" s="15" t="s">
        <v>80</v>
      </c>
      <c r="D106" s="25" t="s">
        <v>358</v>
      </c>
      <c r="E106" s="15" t="s">
        <v>73</v>
      </c>
      <c r="F106" s="20">
        <f t="shared" si="28"/>
        <v>10000</v>
      </c>
      <c r="G106" s="20">
        <f t="shared" si="28"/>
        <v>0</v>
      </c>
      <c r="H106" s="20">
        <f t="shared" si="28"/>
        <v>0</v>
      </c>
    </row>
    <row r="107" spans="1:8" s="2" customFormat="1" ht="54.75" customHeight="1" outlineLevel="3" x14ac:dyDescent="0.25">
      <c r="A107" s="34" t="s">
        <v>74</v>
      </c>
      <c r="B107" s="15" t="s">
        <v>58</v>
      </c>
      <c r="C107" s="15" t="s">
        <v>80</v>
      </c>
      <c r="D107" s="25" t="s">
        <v>358</v>
      </c>
      <c r="E107" s="15" t="s">
        <v>6</v>
      </c>
      <c r="F107" s="22">
        <v>10000</v>
      </c>
      <c r="G107" s="22">
        <v>0</v>
      </c>
      <c r="H107" s="22">
        <v>0</v>
      </c>
    </row>
    <row r="108" spans="1:8" s="2" customFormat="1" ht="72" customHeight="1" outlineLevel="3" x14ac:dyDescent="0.25">
      <c r="A108" s="35" t="s">
        <v>362</v>
      </c>
      <c r="B108" s="15" t="s">
        <v>58</v>
      </c>
      <c r="C108" s="15" t="s">
        <v>80</v>
      </c>
      <c r="D108" s="25" t="s">
        <v>365</v>
      </c>
      <c r="E108" s="15" t="s">
        <v>2</v>
      </c>
      <c r="F108" s="23">
        <f t="shared" ref="F108:H110" si="29">F109</f>
        <v>2500000</v>
      </c>
      <c r="G108" s="23">
        <f t="shared" si="29"/>
        <v>0</v>
      </c>
      <c r="H108" s="23">
        <f t="shared" si="29"/>
        <v>0</v>
      </c>
    </row>
    <row r="109" spans="1:8" s="2" customFormat="1" ht="42.75" customHeight="1" outlineLevel="3" x14ac:dyDescent="0.25">
      <c r="A109" s="32" t="s">
        <v>363</v>
      </c>
      <c r="B109" s="15" t="s">
        <v>58</v>
      </c>
      <c r="C109" s="15" t="s">
        <v>80</v>
      </c>
      <c r="D109" s="25" t="s">
        <v>366</v>
      </c>
      <c r="E109" s="15" t="s">
        <v>2</v>
      </c>
      <c r="F109" s="23">
        <f t="shared" si="29"/>
        <v>2500000</v>
      </c>
      <c r="G109" s="23">
        <f t="shared" si="29"/>
        <v>0</v>
      </c>
      <c r="H109" s="23">
        <f t="shared" si="29"/>
        <v>0</v>
      </c>
    </row>
    <row r="110" spans="1:8" s="2" customFormat="1" ht="54.75" customHeight="1" outlineLevel="3" x14ac:dyDescent="0.25">
      <c r="A110" s="33" t="s">
        <v>104</v>
      </c>
      <c r="B110" s="15" t="s">
        <v>58</v>
      </c>
      <c r="C110" s="15" t="s">
        <v>80</v>
      </c>
      <c r="D110" s="25" t="s">
        <v>366</v>
      </c>
      <c r="E110" s="15" t="s">
        <v>83</v>
      </c>
      <c r="F110" s="23">
        <f t="shared" si="29"/>
        <v>2500000</v>
      </c>
      <c r="G110" s="23">
        <f t="shared" si="29"/>
        <v>0</v>
      </c>
      <c r="H110" s="23">
        <f t="shared" si="29"/>
        <v>0</v>
      </c>
    </row>
    <row r="111" spans="1:8" s="2" customFormat="1" ht="83.25" customHeight="1" outlineLevel="3" x14ac:dyDescent="0.25">
      <c r="A111" s="33" t="s">
        <v>364</v>
      </c>
      <c r="B111" s="15" t="s">
        <v>58</v>
      </c>
      <c r="C111" s="15" t="s">
        <v>80</v>
      </c>
      <c r="D111" s="25" t="s">
        <v>366</v>
      </c>
      <c r="E111" s="15" t="s">
        <v>367</v>
      </c>
      <c r="F111" s="22">
        <v>2500000</v>
      </c>
      <c r="G111" s="22">
        <v>0</v>
      </c>
      <c r="H111" s="22">
        <v>0</v>
      </c>
    </row>
    <row r="112" spans="1:8" s="2" customFormat="1" ht="44.25" customHeight="1" outlineLevel="2" x14ac:dyDescent="0.25">
      <c r="A112" s="14" t="s">
        <v>4</v>
      </c>
      <c r="B112" s="12" t="s">
        <v>58</v>
      </c>
      <c r="C112" s="12" t="s">
        <v>80</v>
      </c>
      <c r="D112" s="18" t="s">
        <v>62</v>
      </c>
      <c r="E112" s="12" t="s">
        <v>2</v>
      </c>
      <c r="F112" s="20">
        <f>F113</f>
        <v>114635731</v>
      </c>
      <c r="G112" s="20">
        <f>G113</f>
        <v>97590224</v>
      </c>
      <c r="H112" s="20">
        <f>H113</f>
        <v>97823272</v>
      </c>
    </row>
    <row r="113" spans="1:8" s="2" customFormat="1" ht="53.25" customHeight="1" outlineLevel="2" x14ac:dyDescent="0.25">
      <c r="A113" s="14" t="s">
        <v>63</v>
      </c>
      <c r="B113" s="12" t="s">
        <v>58</v>
      </c>
      <c r="C113" s="12" t="s">
        <v>80</v>
      </c>
      <c r="D113" s="18" t="s">
        <v>64</v>
      </c>
      <c r="E113" s="12" t="s">
        <v>2</v>
      </c>
      <c r="F113" s="20">
        <f>F117+F125+F128+F140+F143+F122+F135+F148+F114</f>
        <v>114635731</v>
      </c>
      <c r="G113" s="20">
        <f t="shared" ref="G113:H113" si="30">G117+G125+G128+G140+G143+G122+G135+G148+G114</f>
        <v>97590224</v>
      </c>
      <c r="H113" s="20">
        <f t="shared" si="30"/>
        <v>97823272</v>
      </c>
    </row>
    <row r="114" spans="1:8" s="2" customFormat="1" ht="48.75" customHeight="1" outlineLevel="2" x14ac:dyDescent="0.25">
      <c r="A114" s="34" t="s">
        <v>409</v>
      </c>
      <c r="B114" s="12" t="s">
        <v>58</v>
      </c>
      <c r="C114" s="12" t="s">
        <v>80</v>
      </c>
      <c r="D114" s="36" t="s">
        <v>406</v>
      </c>
      <c r="E114" s="12" t="s">
        <v>2</v>
      </c>
      <c r="F114" s="20">
        <f>F115</f>
        <v>38000</v>
      </c>
      <c r="G114" s="20">
        <f t="shared" ref="G114:H114" si="31">G115</f>
        <v>0</v>
      </c>
      <c r="H114" s="20">
        <f t="shared" si="31"/>
        <v>0</v>
      </c>
    </row>
    <row r="115" spans="1:8" s="2" customFormat="1" ht="39" customHeight="1" outlineLevel="2" x14ac:dyDescent="0.25">
      <c r="A115" s="37" t="s">
        <v>76</v>
      </c>
      <c r="B115" s="12" t="s">
        <v>58</v>
      </c>
      <c r="C115" s="12" t="s">
        <v>80</v>
      </c>
      <c r="D115" s="36" t="s">
        <v>406</v>
      </c>
      <c r="E115" s="12" t="s">
        <v>77</v>
      </c>
      <c r="F115" s="20">
        <f>F116</f>
        <v>38000</v>
      </c>
      <c r="G115" s="20">
        <f t="shared" ref="G115:H115" si="32">G116</f>
        <v>0</v>
      </c>
      <c r="H115" s="20">
        <f t="shared" si="32"/>
        <v>0</v>
      </c>
    </row>
    <row r="116" spans="1:8" s="2" customFormat="1" ht="36.75" customHeight="1" outlineLevel="2" x14ac:dyDescent="0.25">
      <c r="A116" s="37" t="s">
        <v>408</v>
      </c>
      <c r="B116" s="12" t="s">
        <v>58</v>
      </c>
      <c r="C116" s="12" t="s">
        <v>80</v>
      </c>
      <c r="D116" s="36" t="s">
        <v>406</v>
      </c>
      <c r="E116" s="12" t="s">
        <v>407</v>
      </c>
      <c r="F116" s="22">
        <v>38000</v>
      </c>
      <c r="G116" s="22">
        <v>0</v>
      </c>
      <c r="H116" s="22">
        <v>0</v>
      </c>
    </row>
    <row r="117" spans="1:8" s="2" customFormat="1" ht="73.5" customHeight="1" outlineLevel="2" x14ac:dyDescent="0.25">
      <c r="A117" s="11" t="s">
        <v>239</v>
      </c>
      <c r="B117" s="12" t="s">
        <v>58</v>
      </c>
      <c r="C117" s="12" t="s">
        <v>80</v>
      </c>
      <c r="D117" s="18" t="s">
        <v>70</v>
      </c>
      <c r="E117" s="21" t="s">
        <v>2</v>
      </c>
      <c r="F117" s="20">
        <f>F118+F120</f>
        <v>51405432</v>
      </c>
      <c r="G117" s="20">
        <f>G118+G120</f>
        <v>42842161</v>
      </c>
      <c r="H117" s="20">
        <f>H118+H120</f>
        <v>42842161</v>
      </c>
    </row>
    <row r="118" spans="1:8" s="2" customFormat="1" ht="106.5" customHeight="1" outlineLevel="2" x14ac:dyDescent="0.25">
      <c r="A118" s="11" t="s">
        <v>170</v>
      </c>
      <c r="B118" s="12" t="s">
        <v>58</v>
      </c>
      <c r="C118" s="12" t="s">
        <v>80</v>
      </c>
      <c r="D118" s="18" t="s">
        <v>70</v>
      </c>
      <c r="E118" s="21" t="s">
        <v>66</v>
      </c>
      <c r="F118" s="20">
        <f>F119</f>
        <v>51265432</v>
      </c>
      <c r="G118" s="20">
        <f>G119</f>
        <v>42702161</v>
      </c>
      <c r="H118" s="20">
        <f>H119</f>
        <v>42702161</v>
      </c>
    </row>
    <row r="119" spans="1:8" s="2" customFormat="1" ht="53.25" customHeight="1" outlineLevel="2" x14ac:dyDescent="0.25">
      <c r="A119" s="11" t="s">
        <v>171</v>
      </c>
      <c r="B119" s="12" t="s">
        <v>58</v>
      </c>
      <c r="C119" s="12" t="s">
        <v>80</v>
      </c>
      <c r="D119" s="18" t="s">
        <v>70</v>
      </c>
      <c r="E119" s="21" t="s">
        <v>5</v>
      </c>
      <c r="F119" s="22">
        <v>51265432</v>
      </c>
      <c r="G119" s="22">
        <v>42702161</v>
      </c>
      <c r="H119" s="22">
        <v>42702161</v>
      </c>
    </row>
    <row r="120" spans="1:8" s="2" customFormat="1" ht="26.25" customHeight="1" outlineLevel="1" x14ac:dyDescent="0.25">
      <c r="A120" s="14" t="s">
        <v>76</v>
      </c>
      <c r="B120" s="12" t="s">
        <v>58</v>
      </c>
      <c r="C120" s="12" t="s">
        <v>80</v>
      </c>
      <c r="D120" s="18" t="s">
        <v>70</v>
      </c>
      <c r="E120" s="12" t="s">
        <v>77</v>
      </c>
      <c r="F120" s="20">
        <f>F121</f>
        <v>140000</v>
      </c>
      <c r="G120" s="20">
        <f>G121</f>
        <v>140000</v>
      </c>
      <c r="H120" s="20">
        <f>H121</f>
        <v>140000</v>
      </c>
    </row>
    <row r="121" spans="1:8" s="2" customFormat="1" ht="31.5" customHeight="1" outlineLevel="1" x14ac:dyDescent="0.25">
      <c r="A121" s="11" t="s">
        <v>9</v>
      </c>
      <c r="B121" s="12" t="s">
        <v>58</v>
      </c>
      <c r="C121" s="12" t="s">
        <v>80</v>
      </c>
      <c r="D121" s="18" t="s">
        <v>70</v>
      </c>
      <c r="E121" s="12" t="s">
        <v>10</v>
      </c>
      <c r="F121" s="22">
        <v>140000</v>
      </c>
      <c r="G121" s="22">
        <v>140000</v>
      </c>
      <c r="H121" s="22">
        <v>140000</v>
      </c>
    </row>
    <row r="122" spans="1:8" s="2" customFormat="1" ht="106.5" customHeight="1" outlineLevel="1" x14ac:dyDescent="0.25">
      <c r="A122" s="11" t="s">
        <v>242</v>
      </c>
      <c r="B122" s="12" t="s">
        <v>58</v>
      </c>
      <c r="C122" s="12" t="s">
        <v>80</v>
      </c>
      <c r="D122" s="18" t="s">
        <v>243</v>
      </c>
      <c r="E122" s="12" t="s">
        <v>2</v>
      </c>
      <c r="F122" s="20">
        <f>F123</f>
        <v>3350654</v>
      </c>
      <c r="G122" s="20">
        <f t="shared" ref="G122:H122" si="33">G123</f>
        <v>2854123</v>
      </c>
      <c r="H122" s="20">
        <f t="shared" si="33"/>
        <v>2854123</v>
      </c>
    </row>
    <row r="123" spans="1:8" s="2" customFormat="1" ht="106.5" customHeight="1" outlineLevel="1" x14ac:dyDescent="0.25">
      <c r="A123" s="11" t="s">
        <v>170</v>
      </c>
      <c r="B123" s="12" t="s">
        <v>58</v>
      </c>
      <c r="C123" s="12" t="s">
        <v>80</v>
      </c>
      <c r="D123" s="18" t="s">
        <v>243</v>
      </c>
      <c r="E123" s="12" t="s">
        <v>66</v>
      </c>
      <c r="F123" s="20">
        <f>F124</f>
        <v>3350654</v>
      </c>
      <c r="G123" s="20">
        <f t="shared" ref="G123:H123" si="34">G124</f>
        <v>2854123</v>
      </c>
      <c r="H123" s="20">
        <f t="shared" si="34"/>
        <v>2854123</v>
      </c>
    </row>
    <row r="124" spans="1:8" s="2" customFormat="1" ht="52.5" customHeight="1" outlineLevel="1" x14ac:dyDescent="0.25">
      <c r="A124" s="11" t="s">
        <v>171</v>
      </c>
      <c r="B124" s="12" t="s">
        <v>58</v>
      </c>
      <c r="C124" s="12" t="s">
        <v>80</v>
      </c>
      <c r="D124" s="18" t="s">
        <v>243</v>
      </c>
      <c r="E124" s="12" t="s">
        <v>5</v>
      </c>
      <c r="F124" s="22">
        <v>3350654</v>
      </c>
      <c r="G124" s="22">
        <v>2854123</v>
      </c>
      <c r="H124" s="22">
        <v>2854123</v>
      </c>
    </row>
    <row r="125" spans="1:8" s="2" customFormat="1" ht="42.75" customHeight="1" outlineLevel="1" x14ac:dyDescent="0.25">
      <c r="A125" s="11" t="s">
        <v>18</v>
      </c>
      <c r="B125" s="12" t="s">
        <v>58</v>
      </c>
      <c r="C125" s="12" t="s">
        <v>80</v>
      </c>
      <c r="D125" s="18" t="s">
        <v>87</v>
      </c>
      <c r="E125" s="12" t="s">
        <v>2</v>
      </c>
      <c r="F125" s="20">
        <f>F126</f>
        <v>1447646</v>
      </c>
      <c r="G125" s="20">
        <f t="shared" ref="G125:H125" si="35">G126</f>
        <v>1583476</v>
      </c>
      <c r="H125" s="20">
        <f t="shared" si="35"/>
        <v>1636216</v>
      </c>
    </row>
    <row r="126" spans="1:8" s="2" customFormat="1" ht="102.75" customHeight="1" outlineLevel="1" x14ac:dyDescent="0.25">
      <c r="A126" s="11" t="s">
        <v>170</v>
      </c>
      <c r="B126" s="12" t="s">
        <v>58</v>
      </c>
      <c r="C126" s="12" t="s">
        <v>80</v>
      </c>
      <c r="D126" s="18" t="s">
        <v>87</v>
      </c>
      <c r="E126" s="12" t="s">
        <v>66</v>
      </c>
      <c r="F126" s="20">
        <f>F127</f>
        <v>1447646</v>
      </c>
      <c r="G126" s="20">
        <f t="shared" ref="G126:H126" si="36">G127</f>
        <v>1583476</v>
      </c>
      <c r="H126" s="20">
        <f t="shared" si="36"/>
        <v>1636216</v>
      </c>
    </row>
    <row r="127" spans="1:8" s="2" customFormat="1" ht="47.25" outlineLevel="1" x14ac:dyDescent="0.25">
      <c r="A127" s="11" t="s">
        <v>171</v>
      </c>
      <c r="B127" s="12" t="s">
        <v>58</v>
      </c>
      <c r="C127" s="12" t="s">
        <v>80</v>
      </c>
      <c r="D127" s="18" t="s">
        <v>87</v>
      </c>
      <c r="E127" s="12" t="s">
        <v>5</v>
      </c>
      <c r="F127" s="22">
        <v>1447646</v>
      </c>
      <c r="G127" s="22">
        <v>1583476</v>
      </c>
      <c r="H127" s="22">
        <v>1636216</v>
      </c>
    </row>
    <row r="128" spans="1:8" s="2" customFormat="1" ht="85.5" customHeight="1" outlineLevel="4" x14ac:dyDescent="0.25">
      <c r="A128" s="11" t="s">
        <v>396</v>
      </c>
      <c r="B128" s="12" t="s">
        <v>58</v>
      </c>
      <c r="C128" s="12" t="s">
        <v>80</v>
      </c>
      <c r="D128" s="18" t="s">
        <v>86</v>
      </c>
      <c r="E128" s="21" t="s">
        <v>2</v>
      </c>
      <c r="F128" s="20">
        <f>F129+F131+F133</f>
        <v>53826225</v>
      </c>
      <c r="G128" s="20">
        <f>G129+G131+G133</f>
        <v>45693751</v>
      </c>
      <c r="H128" s="20">
        <f>H129+H131+H133</f>
        <v>45693751</v>
      </c>
    </row>
    <row r="129" spans="1:8" s="2" customFormat="1" ht="108.75" customHeight="1" outlineLevel="4" x14ac:dyDescent="0.25">
      <c r="A129" s="11" t="s">
        <v>170</v>
      </c>
      <c r="B129" s="12" t="s">
        <v>58</v>
      </c>
      <c r="C129" s="12" t="s">
        <v>80</v>
      </c>
      <c r="D129" s="18" t="s">
        <v>86</v>
      </c>
      <c r="E129" s="12" t="s">
        <v>66</v>
      </c>
      <c r="F129" s="20">
        <f>F130</f>
        <v>31558675</v>
      </c>
      <c r="G129" s="20">
        <f t="shared" ref="G129:H129" si="37">G130</f>
        <v>28044201</v>
      </c>
      <c r="H129" s="20">
        <f t="shared" si="37"/>
        <v>28044201</v>
      </c>
    </row>
    <row r="130" spans="1:8" s="2" customFormat="1" ht="33" customHeight="1" outlineLevel="4" x14ac:dyDescent="0.25">
      <c r="A130" s="11" t="s">
        <v>16</v>
      </c>
      <c r="B130" s="12" t="s">
        <v>58</v>
      </c>
      <c r="C130" s="12" t="s">
        <v>80</v>
      </c>
      <c r="D130" s="18" t="s">
        <v>86</v>
      </c>
      <c r="E130" s="12" t="s">
        <v>17</v>
      </c>
      <c r="F130" s="22">
        <v>31558675</v>
      </c>
      <c r="G130" s="22">
        <v>28044201</v>
      </c>
      <c r="H130" s="22">
        <v>28044201</v>
      </c>
    </row>
    <row r="131" spans="1:8" s="2" customFormat="1" ht="38.25" customHeight="1" outlineLevel="4" x14ac:dyDescent="0.25">
      <c r="A131" s="11" t="s">
        <v>240</v>
      </c>
      <c r="B131" s="12" t="s">
        <v>58</v>
      </c>
      <c r="C131" s="12" t="s">
        <v>80</v>
      </c>
      <c r="D131" s="18" t="s">
        <v>86</v>
      </c>
      <c r="E131" s="12" t="s">
        <v>73</v>
      </c>
      <c r="F131" s="20">
        <f>F132</f>
        <v>21975500</v>
      </c>
      <c r="G131" s="20">
        <f t="shared" ref="G131:H131" si="38">G132</f>
        <v>17357500</v>
      </c>
      <c r="H131" s="20">
        <f t="shared" si="38"/>
        <v>17357500</v>
      </c>
    </row>
    <row r="132" spans="1:8" s="2" customFormat="1" ht="54.75" customHeight="1" outlineLevel="4" x14ac:dyDescent="0.25">
      <c r="A132" s="11" t="s">
        <v>74</v>
      </c>
      <c r="B132" s="12" t="s">
        <v>58</v>
      </c>
      <c r="C132" s="12" t="s">
        <v>80</v>
      </c>
      <c r="D132" s="18" t="s">
        <v>86</v>
      </c>
      <c r="E132" s="12" t="s">
        <v>6</v>
      </c>
      <c r="F132" s="22">
        <v>21975500</v>
      </c>
      <c r="G132" s="22">
        <v>17357500</v>
      </c>
      <c r="H132" s="22">
        <v>17357500</v>
      </c>
    </row>
    <row r="133" spans="1:8" s="2" customFormat="1" ht="24.75" customHeight="1" outlineLevel="4" x14ac:dyDescent="0.25">
      <c r="A133" s="14" t="s">
        <v>76</v>
      </c>
      <c r="B133" s="12" t="s">
        <v>58</v>
      </c>
      <c r="C133" s="12" t="s">
        <v>80</v>
      </c>
      <c r="D133" s="18" t="s">
        <v>86</v>
      </c>
      <c r="E133" s="12" t="s">
        <v>77</v>
      </c>
      <c r="F133" s="20">
        <f>F134</f>
        <v>292050</v>
      </c>
      <c r="G133" s="20">
        <f t="shared" ref="G133:H133" si="39">G134</f>
        <v>292050</v>
      </c>
      <c r="H133" s="20">
        <f t="shared" si="39"/>
        <v>292050</v>
      </c>
    </row>
    <row r="134" spans="1:8" s="2" customFormat="1" ht="26.25" customHeight="1" outlineLevel="4" x14ac:dyDescent="0.25">
      <c r="A134" s="11" t="s">
        <v>9</v>
      </c>
      <c r="B134" s="12" t="s">
        <v>58</v>
      </c>
      <c r="C134" s="12" t="s">
        <v>80</v>
      </c>
      <c r="D134" s="18" t="s">
        <v>86</v>
      </c>
      <c r="E134" s="12" t="s">
        <v>10</v>
      </c>
      <c r="F134" s="22">
        <v>292050</v>
      </c>
      <c r="G134" s="22">
        <v>292050</v>
      </c>
      <c r="H134" s="22">
        <v>292050</v>
      </c>
    </row>
    <row r="135" spans="1:8" s="2" customFormat="1" ht="58.5" customHeight="1" outlineLevel="4" x14ac:dyDescent="0.25">
      <c r="A135" s="11" t="s">
        <v>248</v>
      </c>
      <c r="B135" s="12" t="s">
        <v>58</v>
      </c>
      <c r="C135" s="12" t="s">
        <v>80</v>
      </c>
      <c r="D135" s="18" t="s">
        <v>252</v>
      </c>
      <c r="E135" s="21" t="s">
        <v>2</v>
      </c>
      <c r="F135" s="20">
        <f>F136+F138</f>
        <v>1701776</v>
      </c>
      <c r="G135" s="20">
        <f t="shared" ref="G135:H135" si="40">G136</f>
        <v>1721273</v>
      </c>
      <c r="H135" s="20">
        <f t="shared" si="40"/>
        <v>1790124</v>
      </c>
    </row>
    <row r="136" spans="1:8" s="2" customFormat="1" ht="109.5" customHeight="1" outlineLevel="4" x14ac:dyDescent="0.25">
      <c r="A136" s="31" t="s">
        <v>170</v>
      </c>
      <c r="B136" s="12" t="s">
        <v>58</v>
      </c>
      <c r="C136" s="12" t="s">
        <v>80</v>
      </c>
      <c r="D136" s="18" t="s">
        <v>252</v>
      </c>
      <c r="E136" s="21" t="s">
        <v>66</v>
      </c>
      <c r="F136" s="20">
        <f>F137</f>
        <v>1694953</v>
      </c>
      <c r="G136" s="20">
        <f t="shared" ref="G136:H136" si="41">G137</f>
        <v>1721273</v>
      </c>
      <c r="H136" s="20">
        <f t="shared" si="41"/>
        <v>1790124</v>
      </c>
    </row>
    <row r="137" spans="1:8" s="2" customFormat="1" ht="51.75" customHeight="1" outlineLevel="4" x14ac:dyDescent="0.25">
      <c r="A137" s="31" t="s">
        <v>249</v>
      </c>
      <c r="B137" s="12" t="s">
        <v>58</v>
      </c>
      <c r="C137" s="12" t="s">
        <v>80</v>
      </c>
      <c r="D137" s="18" t="s">
        <v>252</v>
      </c>
      <c r="E137" s="21" t="s">
        <v>5</v>
      </c>
      <c r="F137" s="22">
        <v>1694953</v>
      </c>
      <c r="G137" s="22">
        <v>1721273</v>
      </c>
      <c r="H137" s="22">
        <v>1790124</v>
      </c>
    </row>
    <row r="138" spans="1:8" s="2" customFormat="1" ht="46.5" customHeight="1" outlineLevel="4" x14ac:dyDescent="0.25">
      <c r="A138" s="11" t="s">
        <v>240</v>
      </c>
      <c r="B138" s="12" t="s">
        <v>58</v>
      </c>
      <c r="C138" s="12" t="s">
        <v>80</v>
      </c>
      <c r="D138" s="18" t="s">
        <v>252</v>
      </c>
      <c r="E138" s="21" t="s">
        <v>73</v>
      </c>
      <c r="F138" s="20">
        <f>F139</f>
        <v>6823</v>
      </c>
      <c r="G138" s="20">
        <f t="shared" ref="G138:H138" si="42">G139</f>
        <v>0</v>
      </c>
      <c r="H138" s="20">
        <f t="shared" si="42"/>
        <v>0</v>
      </c>
    </row>
    <row r="139" spans="1:8" s="2" customFormat="1" ht="55.5" customHeight="1" outlineLevel="4" x14ac:dyDescent="0.25">
      <c r="A139" s="11" t="s">
        <v>74</v>
      </c>
      <c r="B139" s="12" t="s">
        <v>58</v>
      </c>
      <c r="C139" s="12" t="s">
        <v>80</v>
      </c>
      <c r="D139" s="18" t="s">
        <v>252</v>
      </c>
      <c r="E139" s="21" t="s">
        <v>6</v>
      </c>
      <c r="F139" s="22">
        <v>6823</v>
      </c>
      <c r="G139" s="22">
        <v>0</v>
      </c>
      <c r="H139" s="22">
        <v>0</v>
      </c>
    </row>
    <row r="140" spans="1:8" s="2" customFormat="1" ht="54" customHeight="1" outlineLevel="4" x14ac:dyDescent="0.25">
      <c r="A140" s="11" t="s">
        <v>250</v>
      </c>
      <c r="B140" s="12" t="s">
        <v>58</v>
      </c>
      <c r="C140" s="12" t="s">
        <v>80</v>
      </c>
      <c r="D140" s="18" t="s">
        <v>253</v>
      </c>
      <c r="E140" s="21" t="s">
        <v>2</v>
      </c>
      <c r="F140" s="20">
        <f>F141</f>
        <v>1212738</v>
      </c>
      <c r="G140" s="20">
        <f t="shared" ref="G140:H140" si="43">G141</f>
        <v>1226738</v>
      </c>
      <c r="H140" s="20">
        <f t="shared" si="43"/>
        <v>1275806</v>
      </c>
    </row>
    <row r="141" spans="1:8" s="2" customFormat="1" ht="72.75" customHeight="1" outlineLevel="4" x14ac:dyDescent="0.25">
      <c r="A141" s="31" t="s">
        <v>251</v>
      </c>
      <c r="B141" s="12" t="s">
        <v>58</v>
      </c>
      <c r="C141" s="12" t="s">
        <v>80</v>
      </c>
      <c r="D141" s="18" t="s">
        <v>253</v>
      </c>
      <c r="E141" s="21" t="s">
        <v>66</v>
      </c>
      <c r="F141" s="20">
        <f>F142</f>
        <v>1212738</v>
      </c>
      <c r="G141" s="20">
        <f>G142</f>
        <v>1226738</v>
      </c>
      <c r="H141" s="20">
        <f>H142</f>
        <v>1275806</v>
      </c>
    </row>
    <row r="142" spans="1:8" s="2" customFormat="1" ht="54" customHeight="1" outlineLevel="4" x14ac:dyDescent="0.25">
      <c r="A142" s="31" t="s">
        <v>249</v>
      </c>
      <c r="B142" s="12" t="s">
        <v>58</v>
      </c>
      <c r="C142" s="12" t="s">
        <v>80</v>
      </c>
      <c r="D142" s="18" t="s">
        <v>253</v>
      </c>
      <c r="E142" s="21" t="s">
        <v>5</v>
      </c>
      <c r="F142" s="22">
        <v>1212738</v>
      </c>
      <c r="G142" s="22">
        <v>1226738</v>
      </c>
      <c r="H142" s="22">
        <v>1275806</v>
      </c>
    </row>
    <row r="143" spans="1:8" s="2" customFormat="1" ht="90.75" customHeight="1" outlineLevel="4" x14ac:dyDescent="0.25">
      <c r="A143" s="11" t="s">
        <v>15</v>
      </c>
      <c r="B143" s="12" t="s">
        <v>58</v>
      </c>
      <c r="C143" s="12" t="s">
        <v>80</v>
      </c>
      <c r="D143" s="18" t="s">
        <v>88</v>
      </c>
      <c r="E143" s="12" t="s">
        <v>2</v>
      </c>
      <c r="F143" s="20">
        <f>F144+F146</f>
        <v>1208033</v>
      </c>
      <c r="G143" s="20">
        <f>G144+G146</f>
        <v>1219463</v>
      </c>
      <c r="H143" s="20">
        <f>H144+H146</f>
        <v>1265642</v>
      </c>
    </row>
    <row r="144" spans="1:8" s="2" customFormat="1" ht="101.25" customHeight="1" outlineLevel="4" x14ac:dyDescent="0.25">
      <c r="A144" s="11" t="s">
        <v>170</v>
      </c>
      <c r="B144" s="12" t="s">
        <v>58</v>
      </c>
      <c r="C144" s="12" t="s">
        <v>80</v>
      </c>
      <c r="D144" s="18" t="s">
        <v>88</v>
      </c>
      <c r="E144" s="21" t="s">
        <v>66</v>
      </c>
      <c r="F144" s="20">
        <f>F145</f>
        <v>959473</v>
      </c>
      <c r="G144" s="20">
        <f>G145</f>
        <v>995652</v>
      </c>
      <c r="H144" s="20">
        <f>H145</f>
        <v>1038679</v>
      </c>
    </row>
    <row r="145" spans="1:8" s="2" customFormat="1" ht="51" customHeight="1" outlineLevel="4" x14ac:dyDescent="0.25">
      <c r="A145" s="11" t="s">
        <v>171</v>
      </c>
      <c r="B145" s="12" t="s">
        <v>58</v>
      </c>
      <c r="C145" s="12" t="s">
        <v>80</v>
      </c>
      <c r="D145" s="18" t="s">
        <v>88</v>
      </c>
      <c r="E145" s="21" t="s">
        <v>5</v>
      </c>
      <c r="F145" s="22">
        <v>959473</v>
      </c>
      <c r="G145" s="22">
        <v>995652</v>
      </c>
      <c r="H145" s="22">
        <v>1038679</v>
      </c>
    </row>
    <row r="146" spans="1:8" s="2" customFormat="1" ht="39.75" customHeight="1" outlineLevel="4" x14ac:dyDescent="0.25">
      <c r="A146" s="11" t="s">
        <v>240</v>
      </c>
      <c r="B146" s="12" t="s">
        <v>58</v>
      </c>
      <c r="C146" s="12" t="s">
        <v>80</v>
      </c>
      <c r="D146" s="18" t="s">
        <v>88</v>
      </c>
      <c r="E146" s="21" t="s">
        <v>73</v>
      </c>
      <c r="F146" s="20">
        <f>F147</f>
        <v>248560</v>
      </c>
      <c r="G146" s="20">
        <f>G147</f>
        <v>223811</v>
      </c>
      <c r="H146" s="20">
        <f>H147</f>
        <v>226963</v>
      </c>
    </row>
    <row r="147" spans="1:8" s="2" customFormat="1" ht="58.5" customHeight="1" outlineLevel="4" x14ac:dyDescent="0.25">
      <c r="A147" s="11" t="s">
        <v>74</v>
      </c>
      <c r="B147" s="12" t="s">
        <v>58</v>
      </c>
      <c r="C147" s="12" t="s">
        <v>80</v>
      </c>
      <c r="D147" s="18" t="s">
        <v>88</v>
      </c>
      <c r="E147" s="21" t="s">
        <v>6</v>
      </c>
      <c r="F147" s="22">
        <v>248560</v>
      </c>
      <c r="G147" s="22">
        <v>223811</v>
      </c>
      <c r="H147" s="22">
        <v>226963</v>
      </c>
    </row>
    <row r="148" spans="1:8" s="2" customFormat="1" ht="91.5" customHeight="1" outlineLevel="4" x14ac:dyDescent="0.25">
      <c r="A148" s="34" t="s">
        <v>301</v>
      </c>
      <c r="B148" s="15" t="s">
        <v>58</v>
      </c>
      <c r="C148" s="15" t="s">
        <v>80</v>
      </c>
      <c r="D148" s="25" t="s">
        <v>303</v>
      </c>
      <c r="E148" s="15" t="s">
        <v>2</v>
      </c>
      <c r="F148" s="20">
        <f>F149+F151</f>
        <v>445227</v>
      </c>
      <c r="G148" s="20">
        <f>G149+G151</f>
        <v>449239</v>
      </c>
      <c r="H148" s="20">
        <f>H149+H151</f>
        <v>465449</v>
      </c>
    </row>
    <row r="149" spans="1:8" s="2" customFormat="1" ht="106.5" customHeight="1" outlineLevel="4" x14ac:dyDescent="0.25">
      <c r="A149" s="34" t="s">
        <v>170</v>
      </c>
      <c r="B149" s="15" t="s">
        <v>58</v>
      </c>
      <c r="C149" s="15" t="s">
        <v>80</v>
      </c>
      <c r="D149" s="25" t="s">
        <v>303</v>
      </c>
      <c r="E149" s="38" t="s">
        <v>66</v>
      </c>
      <c r="F149" s="20">
        <f>F150</f>
        <v>259243</v>
      </c>
      <c r="G149" s="20">
        <f>G150</f>
        <v>265453</v>
      </c>
      <c r="H149" s="20">
        <f>H150</f>
        <v>272312</v>
      </c>
    </row>
    <row r="150" spans="1:8" s="2" customFormat="1" ht="59.25" customHeight="1" outlineLevel="4" x14ac:dyDescent="0.25">
      <c r="A150" s="34" t="s">
        <v>302</v>
      </c>
      <c r="B150" s="15" t="s">
        <v>58</v>
      </c>
      <c r="C150" s="15" t="s">
        <v>80</v>
      </c>
      <c r="D150" s="25" t="s">
        <v>303</v>
      </c>
      <c r="E150" s="38" t="s">
        <v>5</v>
      </c>
      <c r="F150" s="22">
        <v>259243</v>
      </c>
      <c r="G150" s="22">
        <v>265453</v>
      </c>
      <c r="H150" s="22">
        <v>272312</v>
      </c>
    </row>
    <row r="151" spans="1:8" s="2" customFormat="1" ht="41.25" customHeight="1" outlineLevel="4" x14ac:dyDescent="0.25">
      <c r="A151" s="11" t="s">
        <v>240</v>
      </c>
      <c r="B151" s="12" t="s">
        <v>58</v>
      </c>
      <c r="C151" s="12" t="s">
        <v>80</v>
      </c>
      <c r="D151" s="18" t="s">
        <v>303</v>
      </c>
      <c r="E151" s="21" t="s">
        <v>73</v>
      </c>
      <c r="F151" s="20">
        <f>F152</f>
        <v>185984</v>
      </c>
      <c r="G151" s="20">
        <f>G152</f>
        <v>183786</v>
      </c>
      <c r="H151" s="20">
        <f>H152</f>
        <v>193137</v>
      </c>
    </row>
    <row r="152" spans="1:8" s="2" customFormat="1" ht="57.75" customHeight="1" outlineLevel="4" x14ac:dyDescent="0.25">
      <c r="A152" s="11" t="s">
        <v>74</v>
      </c>
      <c r="B152" s="12" t="s">
        <v>58</v>
      </c>
      <c r="C152" s="12" t="s">
        <v>80</v>
      </c>
      <c r="D152" s="18" t="s">
        <v>303</v>
      </c>
      <c r="E152" s="21" t="s">
        <v>6</v>
      </c>
      <c r="F152" s="22">
        <v>185984</v>
      </c>
      <c r="G152" s="22">
        <v>183786</v>
      </c>
      <c r="H152" s="22">
        <v>193137</v>
      </c>
    </row>
    <row r="153" spans="1:8" s="2" customFormat="1" ht="26.25" customHeight="1" outlineLevel="4" x14ac:dyDescent="0.25">
      <c r="A153" s="11" t="s">
        <v>230</v>
      </c>
      <c r="B153" s="15" t="s">
        <v>61</v>
      </c>
      <c r="C153" s="15" t="s">
        <v>59</v>
      </c>
      <c r="D153" s="25" t="s">
        <v>60</v>
      </c>
      <c r="E153" s="38" t="s">
        <v>2</v>
      </c>
      <c r="F153" s="20">
        <f t="shared" ref="F153:H158" si="44">F154</f>
        <v>597944</v>
      </c>
      <c r="G153" s="20">
        <f t="shared" si="44"/>
        <v>659354</v>
      </c>
      <c r="H153" s="20">
        <f t="shared" si="44"/>
        <v>721784</v>
      </c>
    </row>
    <row r="154" spans="1:8" s="2" customFormat="1" ht="40.5" customHeight="1" outlineLevel="4" x14ac:dyDescent="0.25">
      <c r="A154" s="11" t="s">
        <v>231</v>
      </c>
      <c r="B154" s="12" t="s">
        <v>61</v>
      </c>
      <c r="C154" s="12" t="s">
        <v>68</v>
      </c>
      <c r="D154" s="18" t="s">
        <v>60</v>
      </c>
      <c r="E154" s="21" t="s">
        <v>2</v>
      </c>
      <c r="F154" s="20">
        <f t="shared" si="44"/>
        <v>597944</v>
      </c>
      <c r="G154" s="20">
        <f t="shared" si="44"/>
        <v>659354</v>
      </c>
      <c r="H154" s="20">
        <f t="shared" si="44"/>
        <v>721784</v>
      </c>
    </row>
    <row r="155" spans="1:8" s="2" customFormat="1" ht="45" customHeight="1" outlineLevel="4" x14ac:dyDescent="0.25">
      <c r="A155" s="39" t="s">
        <v>4</v>
      </c>
      <c r="B155" s="12" t="s">
        <v>61</v>
      </c>
      <c r="C155" s="12" t="s">
        <v>68</v>
      </c>
      <c r="D155" s="18" t="s">
        <v>62</v>
      </c>
      <c r="E155" s="12" t="s">
        <v>2</v>
      </c>
      <c r="F155" s="20">
        <f t="shared" si="44"/>
        <v>597944</v>
      </c>
      <c r="G155" s="20">
        <f t="shared" si="44"/>
        <v>659354</v>
      </c>
      <c r="H155" s="20">
        <f t="shared" si="44"/>
        <v>721784</v>
      </c>
    </row>
    <row r="156" spans="1:8" s="2" customFormat="1" ht="57.75" customHeight="1" outlineLevel="4" x14ac:dyDescent="0.25">
      <c r="A156" s="39" t="s">
        <v>63</v>
      </c>
      <c r="B156" s="12" t="s">
        <v>61</v>
      </c>
      <c r="C156" s="12" t="s">
        <v>68</v>
      </c>
      <c r="D156" s="18" t="s">
        <v>64</v>
      </c>
      <c r="E156" s="12" t="s">
        <v>2</v>
      </c>
      <c r="F156" s="20">
        <f t="shared" si="44"/>
        <v>597944</v>
      </c>
      <c r="G156" s="20">
        <f t="shared" si="44"/>
        <v>659354</v>
      </c>
      <c r="H156" s="20">
        <f t="shared" si="44"/>
        <v>721784</v>
      </c>
    </row>
    <row r="157" spans="1:8" s="2" customFormat="1" ht="54.75" customHeight="1" outlineLevel="4" x14ac:dyDescent="0.25">
      <c r="A157" s="11" t="s">
        <v>232</v>
      </c>
      <c r="B157" s="12" t="s">
        <v>61</v>
      </c>
      <c r="C157" s="12" t="s">
        <v>68</v>
      </c>
      <c r="D157" s="18" t="s">
        <v>233</v>
      </c>
      <c r="E157" s="21" t="s">
        <v>2</v>
      </c>
      <c r="F157" s="20">
        <f>F158</f>
        <v>597944</v>
      </c>
      <c r="G157" s="20">
        <f t="shared" si="44"/>
        <v>659354</v>
      </c>
      <c r="H157" s="20">
        <f t="shared" si="44"/>
        <v>721784</v>
      </c>
    </row>
    <row r="158" spans="1:8" s="2" customFormat="1" ht="111" customHeight="1" outlineLevel="4" x14ac:dyDescent="0.25">
      <c r="A158" s="11" t="s">
        <v>170</v>
      </c>
      <c r="B158" s="12" t="s">
        <v>61</v>
      </c>
      <c r="C158" s="12" t="s">
        <v>68</v>
      </c>
      <c r="D158" s="18" t="s">
        <v>233</v>
      </c>
      <c r="E158" s="21" t="s">
        <v>66</v>
      </c>
      <c r="F158" s="20">
        <f t="shared" si="44"/>
        <v>597944</v>
      </c>
      <c r="G158" s="20">
        <f t="shared" si="44"/>
        <v>659354</v>
      </c>
      <c r="H158" s="20">
        <f t="shared" si="44"/>
        <v>721784</v>
      </c>
    </row>
    <row r="159" spans="1:8" s="2" customFormat="1" ht="54.75" customHeight="1" outlineLevel="4" x14ac:dyDescent="0.25">
      <c r="A159" s="11" t="s">
        <v>171</v>
      </c>
      <c r="B159" s="12" t="s">
        <v>61</v>
      </c>
      <c r="C159" s="12" t="s">
        <v>68</v>
      </c>
      <c r="D159" s="18" t="s">
        <v>233</v>
      </c>
      <c r="E159" s="21" t="s">
        <v>5</v>
      </c>
      <c r="F159" s="22">
        <v>597944</v>
      </c>
      <c r="G159" s="22">
        <v>659354</v>
      </c>
      <c r="H159" s="22">
        <v>721784</v>
      </c>
    </row>
    <row r="160" spans="1:8" s="2" customFormat="1" ht="59.25" customHeight="1" outlineLevel="4" x14ac:dyDescent="0.25">
      <c r="A160" s="32" t="s">
        <v>417</v>
      </c>
      <c r="B160" s="47" t="s">
        <v>68</v>
      </c>
      <c r="C160" s="25" t="s">
        <v>59</v>
      </c>
      <c r="D160" s="25" t="s">
        <v>60</v>
      </c>
      <c r="E160" s="25" t="s">
        <v>2</v>
      </c>
      <c r="F160" s="23">
        <f t="shared" ref="F160:F165" si="45">F161</f>
        <v>16800789.829999998</v>
      </c>
      <c r="G160" s="23">
        <f t="shared" ref="G160:H163" si="46">G161</f>
        <v>14159786.9</v>
      </c>
      <c r="H160" s="23">
        <f t="shared" si="46"/>
        <v>14159786.9</v>
      </c>
    </row>
    <row r="161" spans="1:8" s="2" customFormat="1" ht="74.25" customHeight="1" outlineLevel="4" x14ac:dyDescent="0.25">
      <c r="A161" s="32" t="s">
        <v>418</v>
      </c>
      <c r="B161" s="47" t="s">
        <v>68</v>
      </c>
      <c r="C161" s="25" t="s">
        <v>133</v>
      </c>
      <c r="D161" s="25" t="s">
        <v>60</v>
      </c>
      <c r="E161" s="25" t="s">
        <v>2</v>
      </c>
      <c r="F161" s="23">
        <f t="shared" si="45"/>
        <v>16800789.829999998</v>
      </c>
      <c r="G161" s="23">
        <f t="shared" si="46"/>
        <v>14159786.9</v>
      </c>
      <c r="H161" s="23">
        <f t="shared" si="46"/>
        <v>14159786.9</v>
      </c>
    </row>
    <row r="162" spans="1:8" s="2" customFormat="1" ht="89.25" customHeight="1" outlineLevel="4" x14ac:dyDescent="0.25">
      <c r="A162" s="35" t="s">
        <v>202</v>
      </c>
      <c r="B162" s="47" t="s">
        <v>68</v>
      </c>
      <c r="C162" s="25" t="s">
        <v>133</v>
      </c>
      <c r="D162" s="25" t="s">
        <v>187</v>
      </c>
      <c r="E162" s="25" t="s">
        <v>2</v>
      </c>
      <c r="F162" s="23">
        <f t="shared" si="45"/>
        <v>16800789.829999998</v>
      </c>
      <c r="G162" s="23">
        <f t="shared" si="46"/>
        <v>14159786.9</v>
      </c>
      <c r="H162" s="23">
        <f t="shared" si="46"/>
        <v>14159786.9</v>
      </c>
    </row>
    <row r="163" spans="1:8" s="2" customFormat="1" ht="88.5" customHeight="1" outlineLevel="4" x14ac:dyDescent="0.25">
      <c r="A163" s="35" t="s">
        <v>419</v>
      </c>
      <c r="B163" s="47" t="s">
        <v>68</v>
      </c>
      <c r="C163" s="25" t="s">
        <v>133</v>
      </c>
      <c r="D163" s="25" t="s">
        <v>420</v>
      </c>
      <c r="E163" s="25" t="s">
        <v>2</v>
      </c>
      <c r="F163" s="23">
        <f t="shared" si="45"/>
        <v>16800789.829999998</v>
      </c>
      <c r="G163" s="23">
        <f t="shared" si="46"/>
        <v>14159786.9</v>
      </c>
      <c r="H163" s="23">
        <f t="shared" si="46"/>
        <v>14159786.9</v>
      </c>
    </row>
    <row r="164" spans="1:8" s="2" customFormat="1" ht="112.5" customHeight="1" outlineLevel="4" x14ac:dyDescent="0.25">
      <c r="A164" s="35" t="s">
        <v>452</v>
      </c>
      <c r="B164" s="47" t="s">
        <v>68</v>
      </c>
      <c r="C164" s="25" t="s">
        <v>133</v>
      </c>
      <c r="D164" s="25" t="s">
        <v>421</v>
      </c>
      <c r="E164" s="25" t="s">
        <v>2</v>
      </c>
      <c r="F164" s="23">
        <f t="shared" si="45"/>
        <v>16800789.829999998</v>
      </c>
      <c r="G164" s="23">
        <f t="shared" ref="G164:H165" si="47">G165</f>
        <v>14159786.9</v>
      </c>
      <c r="H164" s="23">
        <f t="shared" si="47"/>
        <v>14159786.9</v>
      </c>
    </row>
    <row r="165" spans="1:8" s="2" customFormat="1" ht="43.5" customHeight="1" outlineLevel="4" x14ac:dyDescent="0.25">
      <c r="A165" s="32" t="s">
        <v>300</v>
      </c>
      <c r="B165" s="47" t="s">
        <v>68</v>
      </c>
      <c r="C165" s="25" t="s">
        <v>133</v>
      </c>
      <c r="D165" s="25" t="s">
        <v>421</v>
      </c>
      <c r="E165" s="25" t="s">
        <v>73</v>
      </c>
      <c r="F165" s="23">
        <f t="shared" si="45"/>
        <v>16800789.829999998</v>
      </c>
      <c r="G165" s="23">
        <f t="shared" si="47"/>
        <v>14159786.9</v>
      </c>
      <c r="H165" s="23">
        <f t="shared" si="47"/>
        <v>14159786.9</v>
      </c>
    </row>
    <row r="166" spans="1:8" s="2" customFormat="1" ht="54.75" customHeight="1" outlineLevel="4" x14ac:dyDescent="0.25">
      <c r="A166" s="32" t="s">
        <v>74</v>
      </c>
      <c r="B166" s="47" t="s">
        <v>68</v>
      </c>
      <c r="C166" s="25" t="s">
        <v>133</v>
      </c>
      <c r="D166" s="25" t="s">
        <v>421</v>
      </c>
      <c r="E166" s="25" t="s">
        <v>6</v>
      </c>
      <c r="F166" s="22">
        <v>16800789.829999998</v>
      </c>
      <c r="G166" s="22">
        <v>14159786.9</v>
      </c>
      <c r="H166" s="22">
        <v>14159786.9</v>
      </c>
    </row>
    <row r="167" spans="1:8" s="2" customFormat="1" ht="29.25" customHeight="1" outlineLevel="2" x14ac:dyDescent="0.25">
      <c r="A167" s="11" t="s">
        <v>19</v>
      </c>
      <c r="B167" s="38" t="s">
        <v>71</v>
      </c>
      <c r="C167" s="38" t="s">
        <v>59</v>
      </c>
      <c r="D167" s="40" t="s">
        <v>60</v>
      </c>
      <c r="E167" s="38" t="s">
        <v>2</v>
      </c>
      <c r="F167" s="20">
        <f>F168+F182+F200+F217+F211</f>
        <v>267934813.60999998</v>
      </c>
      <c r="G167" s="20">
        <f>G168+G182+G200+G217+G211</f>
        <v>175349761.99000001</v>
      </c>
      <c r="H167" s="20">
        <f>H168+H182+H200+H217+H211</f>
        <v>2821536.18</v>
      </c>
    </row>
    <row r="168" spans="1:8" s="2" customFormat="1" ht="25.5" customHeight="1" outlineLevel="2" x14ac:dyDescent="0.25">
      <c r="A168" s="11" t="s">
        <v>46</v>
      </c>
      <c r="B168" s="21" t="s">
        <v>71</v>
      </c>
      <c r="C168" s="21" t="s">
        <v>72</v>
      </c>
      <c r="D168" s="30" t="s">
        <v>60</v>
      </c>
      <c r="E168" s="21" t="s">
        <v>2</v>
      </c>
      <c r="F168" s="20">
        <f>F177+F169</f>
        <v>3267719.17</v>
      </c>
      <c r="G168" s="20">
        <f>G179+G169</f>
        <v>1853240.6</v>
      </c>
      <c r="H168" s="20">
        <f>H179+H169</f>
        <v>1853240.6</v>
      </c>
    </row>
    <row r="169" spans="1:8" s="2" customFormat="1" ht="59.25" customHeight="1" outlineLevel="2" x14ac:dyDescent="0.25">
      <c r="A169" s="11" t="s">
        <v>204</v>
      </c>
      <c r="B169" s="21" t="s">
        <v>71</v>
      </c>
      <c r="C169" s="21" t="s">
        <v>72</v>
      </c>
      <c r="D169" s="30" t="s">
        <v>140</v>
      </c>
      <c r="E169" s="21" t="s">
        <v>2</v>
      </c>
      <c r="F169" s="20">
        <f>F170</f>
        <v>1414478.57</v>
      </c>
      <c r="G169" s="20">
        <f>G170</f>
        <v>0</v>
      </c>
      <c r="H169" s="20">
        <f>H170</f>
        <v>0</v>
      </c>
    </row>
    <row r="170" spans="1:8" s="2" customFormat="1" ht="71.25" customHeight="1" outlineLevel="2" x14ac:dyDescent="0.25">
      <c r="A170" s="11" t="s">
        <v>205</v>
      </c>
      <c r="B170" s="21" t="s">
        <v>71</v>
      </c>
      <c r="C170" s="21" t="s">
        <v>72</v>
      </c>
      <c r="D170" s="30" t="s">
        <v>141</v>
      </c>
      <c r="E170" s="21" t="s">
        <v>2</v>
      </c>
      <c r="F170" s="20">
        <f>F174+F171</f>
        <v>1414478.57</v>
      </c>
      <c r="G170" s="20">
        <f t="shared" ref="G170:H170" si="48">G174+G171</f>
        <v>0</v>
      </c>
      <c r="H170" s="20">
        <f t="shared" si="48"/>
        <v>0</v>
      </c>
    </row>
    <row r="171" spans="1:8" s="2" customFormat="1" ht="42" customHeight="1" outlineLevel="2" x14ac:dyDescent="0.25">
      <c r="A171" s="11" t="s">
        <v>402</v>
      </c>
      <c r="B171" s="21" t="s">
        <v>71</v>
      </c>
      <c r="C171" s="21" t="s">
        <v>72</v>
      </c>
      <c r="D171" s="30" t="s">
        <v>403</v>
      </c>
      <c r="E171" s="21" t="s">
        <v>2</v>
      </c>
      <c r="F171" s="20">
        <f>F172</f>
        <v>112000</v>
      </c>
      <c r="G171" s="20">
        <f t="shared" ref="G171:H171" si="49">G172</f>
        <v>0</v>
      </c>
      <c r="H171" s="20">
        <f t="shared" si="49"/>
        <v>0</v>
      </c>
    </row>
    <row r="172" spans="1:8" s="2" customFormat="1" ht="51.75" customHeight="1" outlineLevel="2" x14ac:dyDescent="0.25">
      <c r="A172" s="11" t="s">
        <v>240</v>
      </c>
      <c r="B172" s="21" t="s">
        <v>71</v>
      </c>
      <c r="C172" s="21" t="s">
        <v>72</v>
      </c>
      <c r="D172" s="30" t="s">
        <v>403</v>
      </c>
      <c r="E172" s="21" t="s">
        <v>73</v>
      </c>
      <c r="F172" s="20">
        <f>F173</f>
        <v>112000</v>
      </c>
      <c r="G172" s="20">
        <f t="shared" ref="G172:H172" si="50">G173</f>
        <v>0</v>
      </c>
      <c r="H172" s="20">
        <f t="shared" si="50"/>
        <v>0</v>
      </c>
    </row>
    <row r="173" spans="1:8" s="2" customFormat="1" ht="57" customHeight="1" outlineLevel="2" x14ac:dyDescent="0.25">
      <c r="A173" s="11" t="s">
        <v>74</v>
      </c>
      <c r="B173" s="21" t="s">
        <v>71</v>
      </c>
      <c r="C173" s="21" t="s">
        <v>72</v>
      </c>
      <c r="D173" s="30" t="s">
        <v>403</v>
      </c>
      <c r="E173" s="21" t="s">
        <v>6</v>
      </c>
      <c r="F173" s="22">
        <v>112000</v>
      </c>
      <c r="G173" s="22">
        <v>0</v>
      </c>
      <c r="H173" s="22">
        <v>0</v>
      </c>
    </row>
    <row r="174" spans="1:8" s="2" customFormat="1" ht="57" customHeight="1" outlineLevel="2" x14ac:dyDescent="0.25">
      <c r="A174" s="11" t="s">
        <v>360</v>
      </c>
      <c r="B174" s="21" t="s">
        <v>71</v>
      </c>
      <c r="C174" s="21" t="s">
        <v>72</v>
      </c>
      <c r="D174" s="30" t="s">
        <v>359</v>
      </c>
      <c r="E174" s="21" t="s">
        <v>2</v>
      </c>
      <c r="F174" s="20">
        <f t="shared" ref="F174:H175" si="51">F175</f>
        <v>1302478.57</v>
      </c>
      <c r="G174" s="20">
        <f t="shared" si="51"/>
        <v>0</v>
      </c>
      <c r="H174" s="20">
        <f t="shared" si="51"/>
        <v>0</v>
      </c>
    </row>
    <row r="175" spans="1:8" s="2" customFormat="1" ht="45.75" customHeight="1" outlineLevel="2" x14ac:dyDescent="0.25">
      <c r="A175" s="11" t="s">
        <v>240</v>
      </c>
      <c r="B175" s="21" t="s">
        <v>71</v>
      </c>
      <c r="C175" s="21" t="s">
        <v>72</v>
      </c>
      <c r="D175" s="30" t="s">
        <v>359</v>
      </c>
      <c r="E175" s="21" t="s">
        <v>73</v>
      </c>
      <c r="F175" s="20">
        <f t="shared" si="51"/>
        <v>1302478.57</v>
      </c>
      <c r="G175" s="20">
        <f t="shared" si="51"/>
        <v>0</v>
      </c>
      <c r="H175" s="20">
        <f t="shared" si="51"/>
        <v>0</v>
      </c>
    </row>
    <row r="176" spans="1:8" s="2" customFormat="1" ht="56.25" customHeight="1" outlineLevel="2" x14ac:dyDescent="0.25">
      <c r="A176" s="11" t="s">
        <v>74</v>
      </c>
      <c r="B176" s="21" t="s">
        <v>71</v>
      </c>
      <c r="C176" s="21" t="s">
        <v>72</v>
      </c>
      <c r="D176" s="30" t="s">
        <v>359</v>
      </c>
      <c r="E176" s="21" t="s">
        <v>6</v>
      </c>
      <c r="F176" s="22">
        <v>1302478.57</v>
      </c>
      <c r="G176" s="22">
        <v>0</v>
      </c>
      <c r="H176" s="22">
        <v>0</v>
      </c>
    </row>
    <row r="177" spans="1:8" s="2" customFormat="1" ht="50.25" customHeight="1" outlineLevel="2" x14ac:dyDescent="0.25">
      <c r="A177" s="39" t="s">
        <v>4</v>
      </c>
      <c r="B177" s="21" t="s">
        <v>71</v>
      </c>
      <c r="C177" s="21" t="s">
        <v>72</v>
      </c>
      <c r="D177" s="30" t="s">
        <v>62</v>
      </c>
      <c r="E177" s="21" t="s">
        <v>2</v>
      </c>
      <c r="F177" s="20">
        <f t="shared" ref="F177:H180" si="52">F178</f>
        <v>1853240.6</v>
      </c>
      <c r="G177" s="20">
        <f t="shared" si="52"/>
        <v>1853240.6</v>
      </c>
      <c r="H177" s="20">
        <f t="shared" si="52"/>
        <v>1853240.6</v>
      </c>
    </row>
    <row r="178" spans="1:8" s="2" customFormat="1" ht="60.75" customHeight="1" outlineLevel="3" x14ac:dyDescent="0.25">
      <c r="A178" s="14" t="s">
        <v>63</v>
      </c>
      <c r="B178" s="21" t="s">
        <v>71</v>
      </c>
      <c r="C178" s="21" t="s">
        <v>72</v>
      </c>
      <c r="D178" s="30" t="s">
        <v>64</v>
      </c>
      <c r="E178" s="21" t="s">
        <v>2</v>
      </c>
      <c r="F178" s="20">
        <f t="shared" si="52"/>
        <v>1853240.6</v>
      </c>
      <c r="G178" s="20">
        <f t="shared" si="52"/>
        <v>1853240.6</v>
      </c>
      <c r="H178" s="20">
        <f t="shared" si="52"/>
        <v>1853240.6</v>
      </c>
    </row>
    <row r="179" spans="1:8" s="2" customFormat="1" ht="84" customHeight="1" x14ac:dyDescent="0.25">
      <c r="A179" s="11" t="s">
        <v>47</v>
      </c>
      <c r="B179" s="21" t="s">
        <v>71</v>
      </c>
      <c r="C179" s="21" t="s">
        <v>72</v>
      </c>
      <c r="D179" s="30" t="s">
        <v>89</v>
      </c>
      <c r="E179" s="21" t="s">
        <v>2</v>
      </c>
      <c r="F179" s="20">
        <f t="shared" si="52"/>
        <v>1853240.6</v>
      </c>
      <c r="G179" s="20">
        <f t="shared" si="52"/>
        <v>1853240.6</v>
      </c>
      <c r="H179" s="20">
        <f t="shared" si="52"/>
        <v>1853240.6</v>
      </c>
    </row>
    <row r="180" spans="1:8" s="2" customFormat="1" ht="45.75" customHeight="1" outlineLevel="5" x14ac:dyDescent="0.25">
      <c r="A180" s="11" t="s">
        <v>240</v>
      </c>
      <c r="B180" s="21" t="s">
        <v>71</v>
      </c>
      <c r="C180" s="21" t="s">
        <v>72</v>
      </c>
      <c r="D180" s="30" t="s">
        <v>89</v>
      </c>
      <c r="E180" s="21" t="s">
        <v>73</v>
      </c>
      <c r="F180" s="20">
        <f t="shared" si="52"/>
        <v>1853240.6</v>
      </c>
      <c r="G180" s="20">
        <f t="shared" si="52"/>
        <v>1853240.6</v>
      </c>
      <c r="H180" s="20">
        <f t="shared" si="52"/>
        <v>1853240.6</v>
      </c>
    </row>
    <row r="181" spans="1:8" s="2" customFormat="1" ht="58.5" customHeight="1" outlineLevel="5" x14ac:dyDescent="0.25">
      <c r="A181" s="11" t="s">
        <v>74</v>
      </c>
      <c r="B181" s="21" t="s">
        <v>71</v>
      </c>
      <c r="C181" s="21" t="s">
        <v>72</v>
      </c>
      <c r="D181" s="30" t="s">
        <v>89</v>
      </c>
      <c r="E181" s="21" t="s">
        <v>6</v>
      </c>
      <c r="F181" s="22">
        <v>1853240.6</v>
      </c>
      <c r="G181" s="22">
        <v>1853240.6</v>
      </c>
      <c r="H181" s="22">
        <v>1853240.6</v>
      </c>
    </row>
    <row r="182" spans="1:8" s="2" customFormat="1" ht="28.5" customHeight="1" outlineLevel="5" x14ac:dyDescent="0.25">
      <c r="A182" s="11" t="s">
        <v>49</v>
      </c>
      <c r="B182" s="21" t="s">
        <v>71</v>
      </c>
      <c r="C182" s="21" t="s">
        <v>90</v>
      </c>
      <c r="D182" s="30" t="s">
        <v>60</v>
      </c>
      <c r="E182" s="21" t="s">
        <v>2</v>
      </c>
      <c r="F182" s="20">
        <f>F183+F195</f>
        <v>7669265.0499999998</v>
      </c>
      <c r="G182" s="20">
        <f>G183+G195</f>
        <v>668295.57999999996</v>
      </c>
      <c r="H182" s="20">
        <f>H183+H195</f>
        <v>668295.57999999996</v>
      </c>
    </row>
    <row r="183" spans="1:8" s="2" customFormat="1" ht="75" customHeight="1" outlineLevel="5" x14ac:dyDescent="0.25">
      <c r="A183" s="14" t="s">
        <v>206</v>
      </c>
      <c r="B183" s="21" t="s">
        <v>71</v>
      </c>
      <c r="C183" s="21" t="s">
        <v>90</v>
      </c>
      <c r="D183" s="30" t="s">
        <v>158</v>
      </c>
      <c r="E183" s="21" t="s">
        <v>2</v>
      </c>
      <c r="F183" s="20">
        <f t="shared" ref="F183:H188" si="53">F184</f>
        <v>7665877.9699999997</v>
      </c>
      <c r="G183" s="20">
        <f t="shared" si="53"/>
        <v>664908.5</v>
      </c>
      <c r="H183" s="20">
        <f t="shared" si="53"/>
        <v>664908.5</v>
      </c>
    </row>
    <row r="184" spans="1:8" s="2" customFormat="1" ht="85.5" customHeight="1" outlineLevel="5" x14ac:dyDescent="0.25">
      <c r="A184" s="14" t="s">
        <v>207</v>
      </c>
      <c r="B184" s="21" t="s">
        <v>71</v>
      </c>
      <c r="C184" s="21" t="s">
        <v>90</v>
      </c>
      <c r="D184" s="30" t="s">
        <v>159</v>
      </c>
      <c r="E184" s="21" t="s">
        <v>2</v>
      </c>
      <c r="F184" s="20">
        <f>F185+F190</f>
        <v>7665877.9699999997</v>
      </c>
      <c r="G184" s="20">
        <f>G185+G190+G194</f>
        <v>664908.5</v>
      </c>
      <c r="H184" s="20">
        <f>H185+H190+H194</f>
        <v>664908.5</v>
      </c>
    </row>
    <row r="185" spans="1:8" s="2" customFormat="1" ht="39" customHeight="1" outlineLevel="5" x14ac:dyDescent="0.25">
      <c r="A185" s="14" t="s">
        <v>50</v>
      </c>
      <c r="B185" s="21" t="s">
        <v>71</v>
      </c>
      <c r="C185" s="21" t="s">
        <v>90</v>
      </c>
      <c r="D185" s="41" t="s">
        <v>160</v>
      </c>
      <c r="E185" s="21" t="s">
        <v>2</v>
      </c>
      <c r="F185" s="20">
        <f>F188+F186</f>
        <v>2140865.34</v>
      </c>
      <c r="G185" s="20">
        <f t="shared" ref="G185:H185" si="54">G188+G186</f>
        <v>664908.5</v>
      </c>
      <c r="H185" s="20">
        <f t="shared" si="54"/>
        <v>664908.5</v>
      </c>
    </row>
    <row r="186" spans="1:8" s="2" customFormat="1" ht="54.75" customHeight="1" outlineLevel="5" x14ac:dyDescent="0.25">
      <c r="A186" s="11" t="s">
        <v>240</v>
      </c>
      <c r="B186" s="21" t="s">
        <v>71</v>
      </c>
      <c r="C186" s="21" t="s">
        <v>90</v>
      </c>
      <c r="D186" s="41" t="s">
        <v>160</v>
      </c>
      <c r="E186" s="21" t="s">
        <v>73</v>
      </c>
      <c r="F186" s="20">
        <f>F187</f>
        <v>1760837.71</v>
      </c>
      <c r="G186" s="20">
        <f t="shared" ref="G186:H186" si="55">G187</f>
        <v>664908.5</v>
      </c>
      <c r="H186" s="20">
        <f t="shared" si="55"/>
        <v>664908.5</v>
      </c>
    </row>
    <row r="187" spans="1:8" s="2" customFormat="1" ht="53.25" customHeight="1" outlineLevel="5" x14ac:dyDescent="0.25">
      <c r="A187" s="11" t="s">
        <v>74</v>
      </c>
      <c r="B187" s="21" t="s">
        <v>71</v>
      </c>
      <c r="C187" s="21" t="s">
        <v>90</v>
      </c>
      <c r="D187" s="41" t="s">
        <v>160</v>
      </c>
      <c r="E187" s="21" t="s">
        <v>6</v>
      </c>
      <c r="F187" s="22">
        <v>1760837.71</v>
      </c>
      <c r="G187" s="22">
        <v>664908.5</v>
      </c>
      <c r="H187" s="22">
        <v>664908.5</v>
      </c>
    </row>
    <row r="188" spans="1:8" s="2" customFormat="1" ht="27.75" customHeight="1" outlineLevel="5" x14ac:dyDescent="0.25">
      <c r="A188" s="14" t="s">
        <v>76</v>
      </c>
      <c r="B188" s="21" t="s">
        <v>71</v>
      </c>
      <c r="C188" s="21" t="s">
        <v>90</v>
      </c>
      <c r="D188" s="41" t="s">
        <v>160</v>
      </c>
      <c r="E188" s="21" t="s">
        <v>77</v>
      </c>
      <c r="F188" s="20">
        <f t="shared" si="53"/>
        <v>380027.63</v>
      </c>
      <c r="G188" s="20">
        <f t="shared" si="53"/>
        <v>0</v>
      </c>
      <c r="H188" s="20">
        <f t="shared" si="53"/>
        <v>0</v>
      </c>
    </row>
    <row r="189" spans="1:8" s="2" customFormat="1" ht="89.25" customHeight="1" outlineLevel="5" x14ac:dyDescent="0.25">
      <c r="A189" s="11" t="s">
        <v>241</v>
      </c>
      <c r="B189" s="21" t="s">
        <v>71</v>
      </c>
      <c r="C189" s="21" t="s">
        <v>90</v>
      </c>
      <c r="D189" s="41" t="s">
        <v>160</v>
      </c>
      <c r="E189" s="21" t="s">
        <v>51</v>
      </c>
      <c r="F189" s="22">
        <v>380027.63</v>
      </c>
      <c r="G189" s="22">
        <v>0</v>
      </c>
      <c r="H189" s="22">
        <v>0</v>
      </c>
    </row>
    <row r="190" spans="1:8" s="2" customFormat="1" ht="62.25" customHeight="1" outlineLevel="2" x14ac:dyDescent="0.25">
      <c r="A190" s="32" t="s">
        <v>453</v>
      </c>
      <c r="B190" s="47" t="s">
        <v>71</v>
      </c>
      <c r="C190" s="40" t="s">
        <v>90</v>
      </c>
      <c r="D190" s="40" t="s">
        <v>422</v>
      </c>
      <c r="E190" s="48" t="s">
        <v>2</v>
      </c>
      <c r="F190" s="23">
        <f>F191+F193</f>
        <v>5525012.6299999999</v>
      </c>
      <c r="G190" s="23">
        <f t="shared" ref="G190:H190" si="56">G191+G193</f>
        <v>0</v>
      </c>
      <c r="H190" s="23">
        <f t="shared" si="56"/>
        <v>0</v>
      </c>
    </row>
    <row r="191" spans="1:8" s="2" customFormat="1" ht="27.75" customHeight="1" outlineLevel="2" x14ac:dyDescent="0.25">
      <c r="A191" s="42" t="s">
        <v>76</v>
      </c>
      <c r="B191" s="47" t="s">
        <v>71</v>
      </c>
      <c r="C191" s="40" t="s">
        <v>90</v>
      </c>
      <c r="D191" s="40" t="s">
        <v>422</v>
      </c>
      <c r="E191" s="48" t="s">
        <v>73</v>
      </c>
      <c r="F191" s="23">
        <f>F192</f>
        <v>5239162.29</v>
      </c>
      <c r="G191" s="23">
        <f>G192</f>
        <v>0</v>
      </c>
      <c r="H191" s="23">
        <f t="shared" ref="H191" si="57">H192</f>
        <v>0</v>
      </c>
    </row>
    <row r="192" spans="1:8" s="2" customFormat="1" ht="87.75" customHeight="1" outlineLevel="2" x14ac:dyDescent="0.25">
      <c r="A192" s="32" t="s">
        <v>241</v>
      </c>
      <c r="B192" s="47" t="s">
        <v>71</v>
      </c>
      <c r="C192" s="40" t="s">
        <v>90</v>
      </c>
      <c r="D192" s="40" t="s">
        <v>422</v>
      </c>
      <c r="E192" s="48" t="s">
        <v>6</v>
      </c>
      <c r="F192" s="22">
        <v>5239162.29</v>
      </c>
      <c r="G192" s="22">
        <v>0</v>
      </c>
      <c r="H192" s="22">
        <v>0</v>
      </c>
    </row>
    <row r="193" spans="1:8" s="2" customFormat="1" ht="27.75" customHeight="1" outlineLevel="2" x14ac:dyDescent="0.25">
      <c r="A193" s="42" t="s">
        <v>76</v>
      </c>
      <c r="B193" s="47" t="s">
        <v>71</v>
      </c>
      <c r="C193" s="40" t="s">
        <v>90</v>
      </c>
      <c r="D193" s="40" t="s">
        <v>422</v>
      </c>
      <c r="E193" s="48" t="s">
        <v>77</v>
      </c>
      <c r="F193" s="23">
        <f>F194</f>
        <v>285850.34000000003</v>
      </c>
      <c r="G193" s="23">
        <f>G194</f>
        <v>0</v>
      </c>
      <c r="H193" s="23">
        <f t="shared" ref="H193" si="58">H194</f>
        <v>0</v>
      </c>
    </row>
    <row r="194" spans="1:8" s="2" customFormat="1" ht="87.75" customHeight="1" outlineLevel="2" x14ac:dyDescent="0.25">
      <c r="A194" s="32" t="s">
        <v>241</v>
      </c>
      <c r="B194" s="47" t="s">
        <v>71</v>
      </c>
      <c r="C194" s="40" t="s">
        <v>90</v>
      </c>
      <c r="D194" s="40" t="s">
        <v>422</v>
      </c>
      <c r="E194" s="48" t="s">
        <v>51</v>
      </c>
      <c r="F194" s="22">
        <v>285850.34000000003</v>
      </c>
      <c r="G194" s="22">
        <v>0</v>
      </c>
      <c r="H194" s="22">
        <v>0</v>
      </c>
    </row>
    <row r="195" spans="1:8" s="2" customFormat="1" ht="54" customHeight="1" outlineLevel="5" x14ac:dyDescent="0.25">
      <c r="A195" s="39" t="s">
        <v>4</v>
      </c>
      <c r="B195" s="21" t="s">
        <v>71</v>
      </c>
      <c r="C195" s="21" t="s">
        <v>90</v>
      </c>
      <c r="D195" s="30" t="s">
        <v>62</v>
      </c>
      <c r="E195" s="21" t="s">
        <v>2</v>
      </c>
      <c r="F195" s="20">
        <f t="shared" ref="F195:H198" si="59">F196</f>
        <v>3387.08</v>
      </c>
      <c r="G195" s="20">
        <f t="shared" si="59"/>
        <v>3387.08</v>
      </c>
      <c r="H195" s="20">
        <f t="shared" si="59"/>
        <v>3387.08</v>
      </c>
    </row>
    <row r="196" spans="1:8" s="2" customFormat="1" ht="54" customHeight="1" outlineLevel="5" x14ac:dyDescent="0.25">
      <c r="A196" s="14" t="s">
        <v>63</v>
      </c>
      <c r="B196" s="21" t="s">
        <v>71</v>
      </c>
      <c r="C196" s="21" t="s">
        <v>90</v>
      </c>
      <c r="D196" s="30" t="s">
        <v>64</v>
      </c>
      <c r="E196" s="21" t="s">
        <v>2</v>
      </c>
      <c r="F196" s="20">
        <f t="shared" si="59"/>
        <v>3387.08</v>
      </c>
      <c r="G196" s="20">
        <f t="shared" si="59"/>
        <v>3387.08</v>
      </c>
      <c r="H196" s="20">
        <f t="shared" si="59"/>
        <v>3387.08</v>
      </c>
    </row>
    <row r="197" spans="1:8" s="2" customFormat="1" ht="150" customHeight="1" outlineLevel="5" x14ac:dyDescent="0.25">
      <c r="A197" s="11" t="s">
        <v>208</v>
      </c>
      <c r="B197" s="21" t="s">
        <v>71</v>
      </c>
      <c r="C197" s="21" t="s">
        <v>90</v>
      </c>
      <c r="D197" s="30" t="s">
        <v>178</v>
      </c>
      <c r="E197" s="21" t="s">
        <v>2</v>
      </c>
      <c r="F197" s="20">
        <f t="shared" si="59"/>
        <v>3387.08</v>
      </c>
      <c r="G197" s="20">
        <f t="shared" si="59"/>
        <v>3387.08</v>
      </c>
      <c r="H197" s="20">
        <f t="shared" si="59"/>
        <v>3387.08</v>
      </c>
    </row>
    <row r="198" spans="1:8" s="2" customFormat="1" ht="42" customHeight="1" outlineLevel="5" x14ac:dyDescent="0.25">
      <c r="A198" s="11" t="s">
        <v>240</v>
      </c>
      <c r="B198" s="21" t="s">
        <v>71</v>
      </c>
      <c r="C198" s="21" t="s">
        <v>90</v>
      </c>
      <c r="D198" s="30" t="s">
        <v>178</v>
      </c>
      <c r="E198" s="21" t="s">
        <v>73</v>
      </c>
      <c r="F198" s="20">
        <f t="shared" si="59"/>
        <v>3387.08</v>
      </c>
      <c r="G198" s="20">
        <f t="shared" si="59"/>
        <v>3387.08</v>
      </c>
      <c r="H198" s="20">
        <f t="shared" si="59"/>
        <v>3387.08</v>
      </c>
    </row>
    <row r="199" spans="1:8" s="2" customFormat="1" ht="54.75" customHeight="1" outlineLevel="5" x14ac:dyDescent="0.25">
      <c r="A199" s="11" t="s">
        <v>74</v>
      </c>
      <c r="B199" s="21" t="s">
        <v>71</v>
      </c>
      <c r="C199" s="21" t="s">
        <v>90</v>
      </c>
      <c r="D199" s="30" t="s">
        <v>178</v>
      </c>
      <c r="E199" s="21" t="s">
        <v>6</v>
      </c>
      <c r="F199" s="22">
        <v>3387.08</v>
      </c>
      <c r="G199" s="22">
        <v>3387.08</v>
      </c>
      <c r="H199" s="22">
        <v>3387.08</v>
      </c>
    </row>
    <row r="200" spans="1:8" s="2" customFormat="1" ht="27" customHeight="1" outlineLevel="5" x14ac:dyDescent="0.25">
      <c r="A200" s="28" t="s">
        <v>52</v>
      </c>
      <c r="B200" s="38" t="s">
        <v>71</v>
      </c>
      <c r="C200" s="38" t="s">
        <v>91</v>
      </c>
      <c r="D200" s="40" t="s">
        <v>60</v>
      </c>
      <c r="E200" s="38" t="s">
        <v>2</v>
      </c>
      <c r="F200" s="20">
        <f>F201</f>
        <v>246127829.38999999</v>
      </c>
      <c r="G200" s="20">
        <f t="shared" ref="G200:H200" si="60">G201</f>
        <v>172828225.81</v>
      </c>
      <c r="H200" s="20">
        <f t="shared" si="60"/>
        <v>300000</v>
      </c>
    </row>
    <row r="201" spans="1:8" s="2" customFormat="1" ht="54" customHeight="1" outlineLevel="5" x14ac:dyDescent="0.25">
      <c r="A201" s="11" t="s">
        <v>209</v>
      </c>
      <c r="B201" s="21" t="s">
        <v>71</v>
      </c>
      <c r="C201" s="21" t="s">
        <v>91</v>
      </c>
      <c r="D201" s="30" t="s">
        <v>92</v>
      </c>
      <c r="E201" s="21" t="s">
        <v>2</v>
      </c>
      <c r="F201" s="20">
        <f>F202+F205+F208</f>
        <v>246127829.38999999</v>
      </c>
      <c r="G201" s="20">
        <f>G202+G205+G208</f>
        <v>172828225.81</v>
      </c>
      <c r="H201" s="20">
        <f>H202+H205+H208</f>
        <v>300000</v>
      </c>
    </row>
    <row r="202" spans="1:8" s="2" customFormat="1" ht="39.75" customHeight="1" outlineLevel="5" x14ac:dyDescent="0.25">
      <c r="A202" s="31" t="s">
        <v>142</v>
      </c>
      <c r="B202" s="21" t="s">
        <v>71</v>
      </c>
      <c r="C202" s="21" t="s">
        <v>91</v>
      </c>
      <c r="D202" s="30" t="s">
        <v>93</v>
      </c>
      <c r="E202" s="21" t="s">
        <v>2</v>
      </c>
      <c r="F202" s="20">
        <f>F203</f>
        <v>23691230</v>
      </c>
      <c r="G202" s="20">
        <f t="shared" ref="G202:H202" si="61">G203</f>
        <v>300000</v>
      </c>
      <c r="H202" s="20">
        <f t="shared" si="61"/>
        <v>300000</v>
      </c>
    </row>
    <row r="203" spans="1:8" s="2" customFormat="1" ht="38.25" customHeight="1" outlineLevel="5" x14ac:dyDescent="0.25">
      <c r="A203" s="11" t="s">
        <v>240</v>
      </c>
      <c r="B203" s="21" t="s">
        <v>71</v>
      </c>
      <c r="C203" s="21" t="s">
        <v>91</v>
      </c>
      <c r="D203" s="30" t="s">
        <v>93</v>
      </c>
      <c r="E203" s="21" t="s">
        <v>73</v>
      </c>
      <c r="F203" s="20">
        <f>F204</f>
        <v>23691230</v>
      </c>
      <c r="G203" s="20">
        <f t="shared" ref="G203:H203" si="62">G204</f>
        <v>300000</v>
      </c>
      <c r="H203" s="20">
        <f t="shared" si="62"/>
        <v>300000</v>
      </c>
    </row>
    <row r="204" spans="1:8" s="2" customFormat="1" ht="58.5" customHeight="1" outlineLevel="5" x14ac:dyDescent="0.25">
      <c r="A204" s="11" t="s">
        <v>74</v>
      </c>
      <c r="B204" s="21" t="s">
        <v>71</v>
      </c>
      <c r="C204" s="21" t="s">
        <v>91</v>
      </c>
      <c r="D204" s="30" t="s">
        <v>93</v>
      </c>
      <c r="E204" s="21" t="s">
        <v>6</v>
      </c>
      <c r="F204" s="22">
        <v>23691230</v>
      </c>
      <c r="G204" s="22">
        <v>300000</v>
      </c>
      <c r="H204" s="22">
        <v>300000</v>
      </c>
    </row>
    <row r="205" spans="1:8" s="2" customFormat="1" ht="189" customHeight="1" outlineLevel="5" x14ac:dyDescent="0.25">
      <c r="A205" s="35" t="s">
        <v>423</v>
      </c>
      <c r="B205" s="47" t="s">
        <v>71</v>
      </c>
      <c r="C205" s="40" t="s">
        <v>91</v>
      </c>
      <c r="D205" s="40" t="s">
        <v>424</v>
      </c>
      <c r="E205" s="40" t="s">
        <v>2</v>
      </c>
      <c r="F205" s="23">
        <f>F206</f>
        <v>209077923.38999999</v>
      </c>
      <c r="G205" s="23">
        <f t="shared" ref="G205:H206" si="63">G206</f>
        <v>172528225.81</v>
      </c>
      <c r="H205" s="23">
        <f t="shared" si="63"/>
        <v>0</v>
      </c>
    </row>
    <row r="206" spans="1:8" s="2" customFormat="1" ht="57.75" customHeight="1" outlineLevel="5" x14ac:dyDescent="0.25">
      <c r="A206" s="35" t="s">
        <v>247</v>
      </c>
      <c r="B206" s="47" t="s">
        <v>71</v>
      </c>
      <c r="C206" s="40" t="s">
        <v>91</v>
      </c>
      <c r="D206" s="40" t="s">
        <v>424</v>
      </c>
      <c r="E206" s="40" t="s">
        <v>173</v>
      </c>
      <c r="F206" s="23">
        <f>F207</f>
        <v>209077923.38999999</v>
      </c>
      <c r="G206" s="23">
        <f t="shared" si="63"/>
        <v>172528225.81</v>
      </c>
      <c r="H206" s="23">
        <f t="shared" si="63"/>
        <v>0</v>
      </c>
    </row>
    <row r="207" spans="1:8" s="2" customFormat="1" ht="29.25" customHeight="1" outlineLevel="5" x14ac:dyDescent="0.25">
      <c r="A207" s="35" t="s">
        <v>174</v>
      </c>
      <c r="B207" s="47" t="s">
        <v>71</v>
      </c>
      <c r="C207" s="40" t="s">
        <v>91</v>
      </c>
      <c r="D207" s="40" t="s">
        <v>424</v>
      </c>
      <c r="E207" s="40" t="s">
        <v>175</v>
      </c>
      <c r="F207" s="22">
        <v>209077923.38999999</v>
      </c>
      <c r="G207" s="22">
        <v>172528225.81</v>
      </c>
      <c r="H207" s="22">
        <v>0</v>
      </c>
    </row>
    <row r="208" spans="1:8" s="2" customFormat="1" ht="73.5" customHeight="1" outlineLevel="5" x14ac:dyDescent="0.25">
      <c r="A208" s="35" t="s">
        <v>454</v>
      </c>
      <c r="B208" s="47" t="s">
        <v>71</v>
      </c>
      <c r="C208" s="40" t="s">
        <v>91</v>
      </c>
      <c r="D208" s="40" t="s">
        <v>443</v>
      </c>
      <c r="E208" s="40" t="s">
        <v>2</v>
      </c>
      <c r="F208" s="20">
        <f>F209</f>
        <v>13358676</v>
      </c>
      <c r="G208" s="20">
        <f t="shared" ref="G208:H208" si="64">G209</f>
        <v>0</v>
      </c>
      <c r="H208" s="20">
        <f t="shared" si="64"/>
        <v>0</v>
      </c>
    </row>
    <row r="209" spans="1:8" s="2" customFormat="1" ht="39" customHeight="1" outlineLevel="5" x14ac:dyDescent="0.25">
      <c r="A209" s="11" t="s">
        <v>240</v>
      </c>
      <c r="B209" s="47" t="s">
        <v>71</v>
      </c>
      <c r="C209" s="40" t="s">
        <v>91</v>
      </c>
      <c r="D209" s="40" t="s">
        <v>443</v>
      </c>
      <c r="E209" s="40" t="s">
        <v>73</v>
      </c>
      <c r="F209" s="20">
        <f>F210</f>
        <v>13358676</v>
      </c>
      <c r="G209" s="20">
        <f t="shared" ref="G209:H209" si="65">G210</f>
        <v>0</v>
      </c>
      <c r="H209" s="20">
        <f t="shared" si="65"/>
        <v>0</v>
      </c>
    </row>
    <row r="210" spans="1:8" s="2" customFormat="1" ht="50.25" customHeight="1" outlineLevel="5" x14ac:dyDescent="0.25">
      <c r="A210" s="11" t="s">
        <v>74</v>
      </c>
      <c r="B210" s="47" t="s">
        <v>71</v>
      </c>
      <c r="C210" s="40" t="s">
        <v>91</v>
      </c>
      <c r="D210" s="40" t="s">
        <v>443</v>
      </c>
      <c r="E210" s="40" t="s">
        <v>6</v>
      </c>
      <c r="F210" s="22">
        <v>13358676</v>
      </c>
      <c r="G210" s="22">
        <v>0</v>
      </c>
      <c r="H210" s="22">
        <v>0</v>
      </c>
    </row>
    <row r="211" spans="1:8" s="2" customFormat="1" ht="29.25" customHeight="1" outlineLevel="2" x14ac:dyDescent="0.25">
      <c r="A211" s="11" t="s">
        <v>464</v>
      </c>
      <c r="B211" s="38" t="s">
        <v>71</v>
      </c>
      <c r="C211" s="38" t="s">
        <v>133</v>
      </c>
      <c r="D211" s="40" t="s">
        <v>60</v>
      </c>
      <c r="E211" s="38" t="s">
        <v>2</v>
      </c>
      <c r="F211" s="20">
        <f>F212</f>
        <v>10500000</v>
      </c>
      <c r="G211" s="20">
        <f t="shared" ref="G211:H211" si="66">G212</f>
        <v>0</v>
      </c>
      <c r="H211" s="20">
        <f t="shared" si="66"/>
        <v>0</v>
      </c>
    </row>
    <row r="212" spans="1:8" s="2" customFormat="1" ht="56.25" customHeight="1" outlineLevel="2" x14ac:dyDescent="0.25">
      <c r="A212" s="39" t="s">
        <v>203</v>
      </c>
      <c r="B212" s="21" t="s">
        <v>71</v>
      </c>
      <c r="C212" s="21" t="s">
        <v>133</v>
      </c>
      <c r="D212" s="30" t="s">
        <v>81</v>
      </c>
      <c r="E212" s="38" t="s">
        <v>2</v>
      </c>
      <c r="F212" s="20">
        <f>F213</f>
        <v>10500000</v>
      </c>
      <c r="G212" s="20">
        <f t="shared" ref="G212:H212" si="67">G213</f>
        <v>0</v>
      </c>
      <c r="H212" s="20">
        <f t="shared" si="67"/>
        <v>0</v>
      </c>
    </row>
    <row r="213" spans="1:8" s="2" customFormat="1" ht="74.25" customHeight="1" outlineLevel="2" x14ac:dyDescent="0.25">
      <c r="A213" s="39" t="s">
        <v>221</v>
      </c>
      <c r="B213" s="21" t="s">
        <v>71</v>
      </c>
      <c r="C213" s="21" t="s">
        <v>133</v>
      </c>
      <c r="D213" s="30" t="s">
        <v>154</v>
      </c>
      <c r="E213" s="38" t="s">
        <v>2</v>
      </c>
      <c r="F213" s="20">
        <f>F214</f>
        <v>10500000</v>
      </c>
      <c r="G213" s="20">
        <f t="shared" ref="G213:H213" si="68">G214</f>
        <v>0</v>
      </c>
      <c r="H213" s="20">
        <f t="shared" si="68"/>
        <v>0</v>
      </c>
    </row>
    <row r="214" spans="1:8" s="2" customFormat="1" ht="105" customHeight="1" outlineLevel="2" x14ac:dyDescent="0.25">
      <c r="A214" s="11" t="s">
        <v>465</v>
      </c>
      <c r="B214" s="38" t="s">
        <v>71</v>
      </c>
      <c r="C214" s="38" t="s">
        <v>133</v>
      </c>
      <c r="D214" s="40" t="s">
        <v>466</v>
      </c>
      <c r="E214" s="38" t="s">
        <v>2</v>
      </c>
      <c r="F214" s="20">
        <f>F215</f>
        <v>10500000</v>
      </c>
      <c r="G214" s="20">
        <f t="shared" ref="G214:H214" si="69">G215</f>
        <v>0</v>
      </c>
      <c r="H214" s="20">
        <f t="shared" si="69"/>
        <v>0</v>
      </c>
    </row>
    <row r="215" spans="1:8" s="2" customFormat="1" ht="43.5" customHeight="1" outlineLevel="2" x14ac:dyDescent="0.25">
      <c r="A215" s="32" t="s">
        <v>300</v>
      </c>
      <c r="B215" s="38" t="s">
        <v>71</v>
      </c>
      <c r="C215" s="38" t="s">
        <v>133</v>
      </c>
      <c r="D215" s="40" t="s">
        <v>466</v>
      </c>
      <c r="E215" s="38" t="s">
        <v>73</v>
      </c>
      <c r="F215" s="20">
        <f>F216</f>
        <v>10500000</v>
      </c>
      <c r="G215" s="20">
        <f t="shared" ref="G215:H215" si="70">G216</f>
        <v>0</v>
      </c>
      <c r="H215" s="20">
        <f t="shared" si="70"/>
        <v>0</v>
      </c>
    </row>
    <row r="216" spans="1:8" s="2" customFormat="1" ht="59.25" customHeight="1" outlineLevel="2" x14ac:dyDescent="0.25">
      <c r="A216" s="32" t="s">
        <v>74</v>
      </c>
      <c r="B216" s="38" t="s">
        <v>71</v>
      </c>
      <c r="C216" s="38" t="s">
        <v>133</v>
      </c>
      <c r="D216" s="40" t="s">
        <v>466</v>
      </c>
      <c r="E216" s="38" t="s">
        <v>6</v>
      </c>
      <c r="F216" s="22">
        <v>10500000</v>
      </c>
      <c r="G216" s="22">
        <v>0</v>
      </c>
      <c r="H216" s="22">
        <v>0</v>
      </c>
    </row>
    <row r="217" spans="1:8" s="2" customFormat="1" ht="41.25" customHeight="1" outlineLevel="5" x14ac:dyDescent="0.25">
      <c r="A217" s="11" t="s">
        <v>20</v>
      </c>
      <c r="B217" s="21" t="s">
        <v>71</v>
      </c>
      <c r="C217" s="21" t="s">
        <v>94</v>
      </c>
      <c r="D217" s="30" t="s">
        <v>60</v>
      </c>
      <c r="E217" s="21" t="s">
        <v>2</v>
      </c>
      <c r="F217" s="20">
        <f>F230+F218+F225</f>
        <v>370000</v>
      </c>
      <c r="G217" s="20">
        <f t="shared" ref="G217:H217" si="71">G230+G218+G225</f>
        <v>0</v>
      </c>
      <c r="H217" s="20">
        <f t="shared" si="71"/>
        <v>0</v>
      </c>
    </row>
    <row r="218" spans="1:8" s="2" customFormat="1" ht="54.75" customHeight="1" outlineLevel="5" x14ac:dyDescent="0.25">
      <c r="A218" s="49" t="s">
        <v>368</v>
      </c>
      <c r="B218" s="21" t="s">
        <v>71</v>
      </c>
      <c r="C218" s="21" t="s">
        <v>94</v>
      </c>
      <c r="D218" s="30" t="s">
        <v>370</v>
      </c>
      <c r="E218" s="21" t="s">
        <v>2</v>
      </c>
      <c r="F218" s="20">
        <f>F219+F222</f>
        <v>50000</v>
      </c>
      <c r="G218" s="20">
        <f t="shared" ref="G218:H218" si="72">G219+G222</f>
        <v>0</v>
      </c>
      <c r="H218" s="20">
        <f t="shared" si="72"/>
        <v>0</v>
      </c>
    </row>
    <row r="219" spans="1:8" s="2" customFormat="1" ht="59.25" customHeight="1" outlineLevel="5" x14ac:dyDescent="0.25">
      <c r="A219" s="34" t="s">
        <v>369</v>
      </c>
      <c r="B219" s="21" t="s">
        <v>71</v>
      </c>
      <c r="C219" s="21" t="s">
        <v>94</v>
      </c>
      <c r="D219" s="30" t="s">
        <v>371</v>
      </c>
      <c r="E219" s="21" t="s">
        <v>2</v>
      </c>
      <c r="F219" s="20">
        <f t="shared" ref="F219:H220" si="73">F220</f>
        <v>45000</v>
      </c>
      <c r="G219" s="20">
        <f t="shared" si="73"/>
        <v>0</v>
      </c>
      <c r="H219" s="20">
        <f t="shared" si="73"/>
        <v>0</v>
      </c>
    </row>
    <row r="220" spans="1:8" s="2" customFormat="1" ht="25.5" customHeight="1" outlineLevel="5" x14ac:dyDescent="0.25">
      <c r="A220" s="42" t="s">
        <v>76</v>
      </c>
      <c r="B220" s="21" t="s">
        <v>71</v>
      </c>
      <c r="C220" s="21" t="s">
        <v>94</v>
      </c>
      <c r="D220" s="30" t="s">
        <v>371</v>
      </c>
      <c r="E220" s="21" t="s">
        <v>77</v>
      </c>
      <c r="F220" s="20">
        <f t="shared" si="73"/>
        <v>45000</v>
      </c>
      <c r="G220" s="20">
        <f t="shared" si="73"/>
        <v>0</v>
      </c>
      <c r="H220" s="20">
        <f t="shared" si="73"/>
        <v>0</v>
      </c>
    </row>
    <row r="221" spans="1:8" s="2" customFormat="1" ht="88.5" customHeight="1" outlineLevel="5" x14ac:dyDescent="0.25">
      <c r="A221" s="32" t="s">
        <v>241</v>
      </c>
      <c r="B221" s="21" t="s">
        <v>71</v>
      </c>
      <c r="C221" s="21" t="s">
        <v>94</v>
      </c>
      <c r="D221" s="30" t="s">
        <v>371</v>
      </c>
      <c r="E221" s="21" t="s">
        <v>51</v>
      </c>
      <c r="F221" s="22">
        <v>45000</v>
      </c>
      <c r="G221" s="22">
        <v>0</v>
      </c>
      <c r="H221" s="22">
        <v>0</v>
      </c>
    </row>
    <row r="222" spans="1:8" s="2" customFormat="1" ht="61.5" customHeight="1" outlineLevel="5" x14ac:dyDescent="0.25">
      <c r="A222" s="34" t="s">
        <v>369</v>
      </c>
      <c r="B222" s="21" t="s">
        <v>71</v>
      </c>
      <c r="C222" s="21" t="s">
        <v>94</v>
      </c>
      <c r="D222" s="30" t="s">
        <v>410</v>
      </c>
      <c r="E222" s="21" t="s">
        <v>2</v>
      </c>
      <c r="F222" s="20">
        <f>F223</f>
        <v>5000</v>
      </c>
      <c r="G222" s="20">
        <f t="shared" ref="G222:H222" si="74">G223</f>
        <v>0</v>
      </c>
      <c r="H222" s="20">
        <f t="shared" si="74"/>
        <v>0</v>
      </c>
    </row>
    <row r="223" spans="1:8" s="2" customFormat="1" ht="46.5" customHeight="1" outlineLevel="5" x14ac:dyDescent="0.25">
      <c r="A223" s="11" t="s">
        <v>240</v>
      </c>
      <c r="B223" s="21" t="s">
        <v>71</v>
      </c>
      <c r="C223" s="21" t="s">
        <v>94</v>
      </c>
      <c r="D223" s="30" t="s">
        <v>410</v>
      </c>
      <c r="E223" s="21" t="s">
        <v>73</v>
      </c>
      <c r="F223" s="20">
        <f>F224</f>
        <v>5000</v>
      </c>
      <c r="G223" s="20">
        <f t="shared" ref="G223:H223" si="75">G224</f>
        <v>0</v>
      </c>
      <c r="H223" s="20">
        <f t="shared" si="75"/>
        <v>0</v>
      </c>
    </row>
    <row r="224" spans="1:8" s="2" customFormat="1" ht="55.5" customHeight="1" outlineLevel="5" x14ac:dyDescent="0.25">
      <c r="A224" s="11" t="s">
        <v>74</v>
      </c>
      <c r="B224" s="21" t="s">
        <v>71</v>
      </c>
      <c r="C224" s="21" t="s">
        <v>94</v>
      </c>
      <c r="D224" s="30" t="s">
        <v>410</v>
      </c>
      <c r="E224" s="21" t="s">
        <v>6</v>
      </c>
      <c r="F224" s="22">
        <v>5000</v>
      </c>
      <c r="G224" s="22">
        <v>0</v>
      </c>
      <c r="H224" s="22">
        <v>0</v>
      </c>
    </row>
    <row r="225" spans="1:8" s="2" customFormat="1" ht="60" customHeight="1" outlineLevel="5" x14ac:dyDescent="0.25">
      <c r="A225" s="32" t="s">
        <v>204</v>
      </c>
      <c r="B225" s="40" t="s">
        <v>71</v>
      </c>
      <c r="C225" s="40" t="s">
        <v>94</v>
      </c>
      <c r="D225" s="40" t="s">
        <v>140</v>
      </c>
      <c r="E225" s="40" t="s">
        <v>2</v>
      </c>
      <c r="F225" s="20">
        <f>F226</f>
        <v>20000</v>
      </c>
      <c r="G225" s="20">
        <f t="shared" ref="G225:H225" si="76">G226</f>
        <v>0</v>
      </c>
      <c r="H225" s="20">
        <f t="shared" si="76"/>
        <v>0</v>
      </c>
    </row>
    <row r="226" spans="1:8" s="2" customFormat="1" ht="75" customHeight="1" outlineLevel="5" x14ac:dyDescent="0.25">
      <c r="A226" s="32" t="s">
        <v>205</v>
      </c>
      <c r="B226" s="40" t="s">
        <v>71</v>
      </c>
      <c r="C226" s="40" t="s">
        <v>94</v>
      </c>
      <c r="D226" s="40" t="s">
        <v>141</v>
      </c>
      <c r="E226" s="40" t="s">
        <v>2</v>
      </c>
      <c r="F226" s="20">
        <f>F227</f>
        <v>20000</v>
      </c>
      <c r="G226" s="20">
        <f t="shared" ref="G226:H226" si="77">G227</f>
        <v>0</v>
      </c>
      <c r="H226" s="20">
        <f t="shared" si="77"/>
        <v>0</v>
      </c>
    </row>
    <row r="227" spans="1:8" s="2" customFormat="1" ht="39" customHeight="1" outlineLevel="5" x14ac:dyDescent="0.25">
      <c r="A227" s="32" t="s">
        <v>402</v>
      </c>
      <c r="B227" s="40" t="s">
        <v>71</v>
      </c>
      <c r="C227" s="40" t="s">
        <v>94</v>
      </c>
      <c r="D227" s="40" t="s">
        <v>403</v>
      </c>
      <c r="E227" s="40" t="s">
        <v>2</v>
      </c>
      <c r="F227" s="20">
        <f>F228</f>
        <v>20000</v>
      </c>
      <c r="G227" s="20">
        <f t="shared" ref="G227:H227" si="78">G228</f>
        <v>0</v>
      </c>
      <c r="H227" s="20">
        <f t="shared" si="78"/>
        <v>0</v>
      </c>
    </row>
    <row r="228" spans="1:8" s="2" customFormat="1" ht="57" customHeight="1" outlineLevel="5" x14ac:dyDescent="0.25">
      <c r="A228" s="50" t="s">
        <v>244</v>
      </c>
      <c r="B228" s="40" t="s">
        <v>71</v>
      </c>
      <c r="C228" s="40" t="s">
        <v>94</v>
      </c>
      <c r="D228" s="40" t="s">
        <v>403</v>
      </c>
      <c r="E228" s="40" t="s">
        <v>73</v>
      </c>
      <c r="F228" s="20">
        <f>F229</f>
        <v>20000</v>
      </c>
      <c r="G228" s="20">
        <f>G229</f>
        <v>0</v>
      </c>
      <c r="H228" s="20">
        <f>H229</f>
        <v>0</v>
      </c>
    </row>
    <row r="229" spans="1:8" s="2" customFormat="1" ht="59.25" customHeight="1" outlineLevel="5" x14ac:dyDescent="0.25">
      <c r="A229" s="50" t="s">
        <v>257</v>
      </c>
      <c r="B229" s="40" t="s">
        <v>71</v>
      </c>
      <c r="C229" s="40" t="s">
        <v>94</v>
      </c>
      <c r="D229" s="40" t="s">
        <v>403</v>
      </c>
      <c r="E229" s="40" t="s">
        <v>6</v>
      </c>
      <c r="F229" s="22">
        <v>20000</v>
      </c>
      <c r="G229" s="22">
        <v>0</v>
      </c>
      <c r="H229" s="22">
        <v>0</v>
      </c>
    </row>
    <row r="230" spans="1:8" s="2" customFormat="1" ht="70.5" customHeight="1" outlineLevel="1" x14ac:dyDescent="0.25">
      <c r="A230" s="34" t="s">
        <v>304</v>
      </c>
      <c r="B230" s="38" t="s">
        <v>71</v>
      </c>
      <c r="C230" s="38" t="s">
        <v>94</v>
      </c>
      <c r="D230" s="40" t="s">
        <v>308</v>
      </c>
      <c r="E230" s="38" t="s">
        <v>2</v>
      </c>
      <c r="F230" s="20">
        <f t="shared" ref="F230:H234" si="79">F231</f>
        <v>300000</v>
      </c>
      <c r="G230" s="20">
        <f t="shared" si="79"/>
        <v>0</v>
      </c>
      <c r="H230" s="20">
        <f t="shared" si="79"/>
        <v>0</v>
      </c>
    </row>
    <row r="231" spans="1:8" s="2" customFormat="1" ht="58.5" customHeight="1" outlineLevel="1" x14ac:dyDescent="0.25">
      <c r="A231" s="34" t="s">
        <v>305</v>
      </c>
      <c r="B231" s="38" t="s">
        <v>71</v>
      </c>
      <c r="C231" s="38" t="s">
        <v>94</v>
      </c>
      <c r="D231" s="40" t="s">
        <v>309</v>
      </c>
      <c r="E231" s="38" t="s">
        <v>2</v>
      </c>
      <c r="F231" s="20">
        <f t="shared" si="79"/>
        <v>300000</v>
      </c>
      <c r="G231" s="20">
        <f t="shared" si="79"/>
        <v>0</v>
      </c>
      <c r="H231" s="20">
        <f t="shared" si="79"/>
        <v>0</v>
      </c>
    </row>
    <row r="232" spans="1:8" s="2" customFormat="1" ht="73.5" customHeight="1" outlineLevel="1" x14ac:dyDescent="0.25">
      <c r="A232" s="34" t="s">
        <v>306</v>
      </c>
      <c r="B232" s="38" t="s">
        <v>71</v>
      </c>
      <c r="C232" s="38" t="s">
        <v>94</v>
      </c>
      <c r="D232" s="40" t="s">
        <v>310</v>
      </c>
      <c r="E232" s="38" t="s">
        <v>2</v>
      </c>
      <c r="F232" s="20">
        <f t="shared" si="79"/>
        <v>300000</v>
      </c>
      <c r="G232" s="20">
        <f t="shared" si="79"/>
        <v>0</v>
      </c>
      <c r="H232" s="20">
        <f t="shared" si="79"/>
        <v>0</v>
      </c>
    </row>
    <row r="233" spans="1:8" s="2" customFormat="1" ht="40.5" customHeight="1" outlineLevel="1" x14ac:dyDescent="0.25">
      <c r="A233" s="34" t="s">
        <v>307</v>
      </c>
      <c r="B233" s="38" t="s">
        <v>71</v>
      </c>
      <c r="C233" s="38" t="s">
        <v>94</v>
      </c>
      <c r="D233" s="40" t="s">
        <v>311</v>
      </c>
      <c r="E233" s="38" t="s">
        <v>2</v>
      </c>
      <c r="F233" s="20">
        <f t="shared" si="79"/>
        <v>300000</v>
      </c>
      <c r="G233" s="20">
        <f t="shared" si="79"/>
        <v>0</v>
      </c>
      <c r="H233" s="20">
        <f t="shared" si="79"/>
        <v>0</v>
      </c>
    </row>
    <row r="234" spans="1:8" s="2" customFormat="1" ht="54" customHeight="1" outlineLevel="1" x14ac:dyDescent="0.25">
      <c r="A234" s="28" t="s">
        <v>244</v>
      </c>
      <c r="B234" s="38" t="s">
        <v>71</v>
      </c>
      <c r="C234" s="38" t="s">
        <v>94</v>
      </c>
      <c r="D234" s="40" t="s">
        <v>311</v>
      </c>
      <c r="E234" s="38" t="s">
        <v>73</v>
      </c>
      <c r="F234" s="20">
        <f t="shared" si="79"/>
        <v>300000</v>
      </c>
      <c r="G234" s="20">
        <f t="shared" si="79"/>
        <v>0</v>
      </c>
      <c r="H234" s="20">
        <f t="shared" si="79"/>
        <v>0</v>
      </c>
    </row>
    <row r="235" spans="1:8" s="2" customFormat="1" ht="42" customHeight="1" outlineLevel="1" x14ac:dyDescent="0.25">
      <c r="A235" s="34" t="s">
        <v>254</v>
      </c>
      <c r="B235" s="38" t="s">
        <v>71</v>
      </c>
      <c r="C235" s="38" t="s">
        <v>94</v>
      </c>
      <c r="D235" s="40" t="s">
        <v>311</v>
      </c>
      <c r="E235" s="38" t="s">
        <v>6</v>
      </c>
      <c r="F235" s="22">
        <v>300000</v>
      </c>
      <c r="G235" s="22">
        <v>0</v>
      </c>
      <c r="H235" s="22">
        <v>0</v>
      </c>
    </row>
    <row r="236" spans="1:8" s="2" customFormat="1" ht="41.25" customHeight="1" outlineLevel="5" x14ac:dyDescent="0.25">
      <c r="A236" s="11" t="s">
        <v>21</v>
      </c>
      <c r="B236" s="38" t="s">
        <v>72</v>
      </c>
      <c r="C236" s="38" t="s">
        <v>59</v>
      </c>
      <c r="D236" s="40" t="s">
        <v>60</v>
      </c>
      <c r="E236" s="38" t="s">
        <v>2</v>
      </c>
      <c r="F236" s="20">
        <f>F237+F243+F265+F319</f>
        <v>101575036.53000002</v>
      </c>
      <c r="G236" s="20">
        <f>G237+G243+G265+G319</f>
        <v>43673084.129999995</v>
      </c>
      <c r="H236" s="20">
        <f>H237+H243+H265+H319</f>
        <v>43673952.329999998</v>
      </c>
    </row>
    <row r="237" spans="1:8" s="2" customFormat="1" ht="25.5" customHeight="1" outlineLevel="5" x14ac:dyDescent="0.25">
      <c r="A237" s="11" t="s">
        <v>95</v>
      </c>
      <c r="B237" s="38" t="s">
        <v>72</v>
      </c>
      <c r="C237" s="38" t="s">
        <v>58</v>
      </c>
      <c r="D237" s="40" t="s">
        <v>60</v>
      </c>
      <c r="E237" s="38" t="s">
        <v>2</v>
      </c>
      <c r="F237" s="20">
        <f t="shared" ref="F237:H241" si="80">F238</f>
        <v>600000</v>
      </c>
      <c r="G237" s="20">
        <f t="shared" si="80"/>
        <v>0</v>
      </c>
      <c r="H237" s="20">
        <f t="shared" si="80"/>
        <v>0</v>
      </c>
    </row>
    <row r="238" spans="1:8" s="2" customFormat="1" ht="58.5" customHeight="1" outlineLevel="1" x14ac:dyDescent="0.25">
      <c r="A238" s="31" t="s">
        <v>210</v>
      </c>
      <c r="B238" s="21" t="s">
        <v>72</v>
      </c>
      <c r="C238" s="21" t="s">
        <v>58</v>
      </c>
      <c r="D238" s="30" t="s">
        <v>140</v>
      </c>
      <c r="E238" s="21" t="s">
        <v>2</v>
      </c>
      <c r="F238" s="20">
        <f t="shared" si="80"/>
        <v>600000</v>
      </c>
      <c r="G238" s="20">
        <f t="shared" si="80"/>
        <v>0</v>
      </c>
      <c r="H238" s="20">
        <f t="shared" si="80"/>
        <v>0</v>
      </c>
    </row>
    <row r="239" spans="1:8" s="2" customFormat="1" ht="66.75" customHeight="1" outlineLevel="1" x14ac:dyDescent="0.25">
      <c r="A239" s="31" t="s">
        <v>211</v>
      </c>
      <c r="B239" s="21" t="s">
        <v>72</v>
      </c>
      <c r="C239" s="21" t="s">
        <v>58</v>
      </c>
      <c r="D239" s="30" t="s">
        <v>152</v>
      </c>
      <c r="E239" s="21" t="s">
        <v>2</v>
      </c>
      <c r="F239" s="20">
        <f t="shared" si="80"/>
        <v>600000</v>
      </c>
      <c r="G239" s="20">
        <f t="shared" si="80"/>
        <v>0</v>
      </c>
      <c r="H239" s="20">
        <f t="shared" si="80"/>
        <v>0</v>
      </c>
    </row>
    <row r="240" spans="1:8" s="2" customFormat="1" ht="39" customHeight="1" outlineLevel="1" x14ac:dyDescent="0.25">
      <c r="A240" s="11" t="s">
        <v>153</v>
      </c>
      <c r="B240" s="21" t="s">
        <v>72</v>
      </c>
      <c r="C240" s="21" t="s">
        <v>58</v>
      </c>
      <c r="D240" s="30" t="s">
        <v>143</v>
      </c>
      <c r="E240" s="21" t="s">
        <v>2</v>
      </c>
      <c r="F240" s="20">
        <f t="shared" si="80"/>
        <v>600000</v>
      </c>
      <c r="G240" s="20">
        <f t="shared" si="80"/>
        <v>0</v>
      </c>
      <c r="H240" s="20">
        <f t="shared" si="80"/>
        <v>0</v>
      </c>
    </row>
    <row r="241" spans="1:8" s="2" customFormat="1" ht="40.5" customHeight="1" outlineLevel="1" x14ac:dyDescent="0.25">
      <c r="A241" s="11" t="s">
        <v>240</v>
      </c>
      <c r="B241" s="21" t="s">
        <v>72</v>
      </c>
      <c r="C241" s="21" t="s">
        <v>58</v>
      </c>
      <c r="D241" s="30" t="s">
        <v>143</v>
      </c>
      <c r="E241" s="21" t="s">
        <v>73</v>
      </c>
      <c r="F241" s="20">
        <f t="shared" si="80"/>
        <v>600000</v>
      </c>
      <c r="G241" s="20">
        <f t="shared" si="80"/>
        <v>0</v>
      </c>
      <c r="H241" s="20">
        <f t="shared" si="80"/>
        <v>0</v>
      </c>
    </row>
    <row r="242" spans="1:8" s="2" customFormat="1" ht="53.25" customHeight="1" outlineLevel="1" x14ac:dyDescent="0.25">
      <c r="A242" s="11" t="s">
        <v>74</v>
      </c>
      <c r="B242" s="21" t="s">
        <v>72</v>
      </c>
      <c r="C242" s="21" t="s">
        <v>58</v>
      </c>
      <c r="D242" s="30" t="s">
        <v>143</v>
      </c>
      <c r="E242" s="21" t="s">
        <v>6</v>
      </c>
      <c r="F242" s="22">
        <v>600000</v>
      </c>
      <c r="G242" s="22">
        <v>0</v>
      </c>
      <c r="H242" s="22">
        <v>0</v>
      </c>
    </row>
    <row r="243" spans="1:8" s="2" customFormat="1" ht="24" customHeight="1" x14ac:dyDescent="0.25">
      <c r="A243" s="11" t="s">
        <v>53</v>
      </c>
      <c r="B243" s="38" t="s">
        <v>72</v>
      </c>
      <c r="C243" s="38" t="s">
        <v>61</v>
      </c>
      <c r="D243" s="40" t="s">
        <v>60</v>
      </c>
      <c r="E243" s="38" t="s">
        <v>2</v>
      </c>
      <c r="F243" s="20">
        <f>F244+F256+F260</f>
        <v>28397869.210000001</v>
      </c>
      <c r="G243" s="20">
        <f t="shared" ref="G243:H243" si="81">G244+G256</f>
        <v>620000</v>
      </c>
      <c r="H243" s="20">
        <f t="shared" si="81"/>
        <v>620000</v>
      </c>
    </row>
    <row r="244" spans="1:8" s="2" customFormat="1" ht="82.5" customHeight="1" x14ac:dyDescent="0.25">
      <c r="A244" s="11" t="s">
        <v>212</v>
      </c>
      <c r="B244" s="21" t="s">
        <v>72</v>
      </c>
      <c r="C244" s="21" t="s">
        <v>61</v>
      </c>
      <c r="D244" s="30" t="s">
        <v>96</v>
      </c>
      <c r="E244" s="21" t="s">
        <v>2</v>
      </c>
      <c r="F244" s="20">
        <f>F245+F252</f>
        <v>13957869.210000001</v>
      </c>
      <c r="G244" s="20">
        <f>G245+G252</f>
        <v>620000</v>
      </c>
      <c r="H244" s="20">
        <f>H245+H252</f>
        <v>620000</v>
      </c>
    </row>
    <row r="245" spans="1:8" s="2" customFormat="1" ht="69" customHeight="1" x14ac:dyDescent="0.25">
      <c r="A245" s="11" t="s">
        <v>213</v>
      </c>
      <c r="B245" s="21" t="s">
        <v>72</v>
      </c>
      <c r="C245" s="21" t="s">
        <v>61</v>
      </c>
      <c r="D245" s="30" t="s">
        <v>97</v>
      </c>
      <c r="E245" s="21" t="s">
        <v>2</v>
      </c>
      <c r="F245" s="20">
        <f>F246+F249</f>
        <v>12424320</v>
      </c>
      <c r="G245" s="20">
        <f t="shared" ref="G245:H245" si="82">G246+G249</f>
        <v>620000</v>
      </c>
      <c r="H245" s="20">
        <f t="shared" si="82"/>
        <v>620000</v>
      </c>
    </row>
    <row r="246" spans="1:8" s="2" customFormat="1" ht="39" customHeight="1" x14ac:dyDescent="0.25">
      <c r="A246" s="31" t="s">
        <v>191</v>
      </c>
      <c r="B246" s="21" t="s">
        <v>72</v>
      </c>
      <c r="C246" s="21" t="s">
        <v>61</v>
      </c>
      <c r="D246" s="30" t="s">
        <v>144</v>
      </c>
      <c r="E246" s="21" t="s">
        <v>2</v>
      </c>
      <c r="F246" s="20">
        <f>F247</f>
        <v>11804320</v>
      </c>
      <c r="G246" s="20">
        <f t="shared" ref="G246:H246" si="83">G247</f>
        <v>0</v>
      </c>
      <c r="H246" s="20">
        <f t="shared" si="83"/>
        <v>0</v>
      </c>
    </row>
    <row r="247" spans="1:8" s="2" customFormat="1" ht="43.5" customHeight="1" x14ac:dyDescent="0.25">
      <c r="A247" s="11" t="s">
        <v>240</v>
      </c>
      <c r="B247" s="21" t="s">
        <v>72</v>
      </c>
      <c r="C247" s="21" t="s">
        <v>61</v>
      </c>
      <c r="D247" s="30" t="s">
        <v>144</v>
      </c>
      <c r="E247" s="21" t="s">
        <v>73</v>
      </c>
      <c r="F247" s="20">
        <f>F248</f>
        <v>11804320</v>
      </c>
      <c r="G247" s="20">
        <f>G248</f>
        <v>0</v>
      </c>
      <c r="H247" s="20">
        <f>H248</f>
        <v>0</v>
      </c>
    </row>
    <row r="248" spans="1:8" s="2" customFormat="1" ht="52.5" customHeight="1" x14ac:dyDescent="0.25">
      <c r="A248" s="11" t="s">
        <v>74</v>
      </c>
      <c r="B248" s="21" t="s">
        <v>72</v>
      </c>
      <c r="C248" s="21" t="s">
        <v>61</v>
      </c>
      <c r="D248" s="30" t="s">
        <v>144</v>
      </c>
      <c r="E248" s="21" t="s">
        <v>6</v>
      </c>
      <c r="F248" s="22">
        <v>11804320</v>
      </c>
      <c r="G248" s="22">
        <v>0</v>
      </c>
      <c r="H248" s="22">
        <v>0</v>
      </c>
    </row>
    <row r="249" spans="1:8" s="2" customFormat="1" ht="51.75" customHeight="1" x14ac:dyDescent="0.25">
      <c r="A249" s="11" t="s">
        <v>318</v>
      </c>
      <c r="B249" s="21" t="s">
        <v>72</v>
      </c>
      <c r="C249" s="21" t="s">
        <v>61</v>
      </c>
      <c r="D249" s="30" t="s">
        <v>229</v>
      </c>
      <c r="E249" s="21" t="s">
        <v>2</v>
      </c>
      <c r="F249" s="20">
        <f t="shared" ref="F249:H250" si="84">F250</f>
        <v>620000</v>
      </c>
      <c r="G249" s="20">
        <f t="shared" si="84"/>
        <v>620000</v>
      </c>
      <c r="H249" s="20">
        <f t="shared" si="84"/>
        <v>620000</v>
      </c>
    </row>
    <row r="250" spans="1:8" s="2" customFormat="1" ht="46.5" customHeight="1" x14ac:dyDescent="0.25">
      <c r="A250" s="11" t="s">
        <v>240</v>
      </c>
      <c r="B250" s="21" t="s">
        <v>72</v>
      </c>
      <c r="C250" s="21" t="s">
        <v>61</v>
      </c>
      <c r="D250" s="30" t="s">
        <v>229</v>
      </c>
      <c r="E250" s="21" t="s">
        <v>73</v>
      </c>
      <c r="F250" s="20">
        <f t="shared" si="84"/>
        <v>620000</v>
      </c>
      <c r="G250" s="20">
        <f t="shared" si="84"/>
        <v>620000</v>
      </c>
      <c r="H250" s="20">
        <f t="shared" si="84"/>
        <v>620000</v>
      </c>
    </row>
    <row r="251" spans="1:8" s="2" customFormat="1" ht="56.25" customHeight="1" x14ac:dyDescent="0.25">
      <c r="A251" s="11" t="s">
        <v>74</v>
      </c>
      <c r="B251" s="21" t="s">
        <v>72</v>
      </c>
      <c r="C251" s="21" t="s">
        <v>61</v>
      </c>
      <c r="D251" s="30" t="s">
        <v>229</v>
      </c>
      <c r="E251" s="21" t="s">
        <v>6</v>
      </c>
      <c r="F251" s="22">
        <v>620000</v>
      </c>
      <c r="G251" s="22">
        <v>620000</v>
      </c>
      <c r="H251" s="22">
        <v>620000</v>
      </c>
    </row>
    <row r="252" spans="1:8" s="2" customFormat="1" ht="85.5" customHeight="1" outlineLevel="5" x14ac:dyDescent="0.25">
      <c r="A252" s="11" t="s">
        <v>214</v>
      </c>
      <c r="B252" s="12" t="s">
        <v>72</v>
      </c>
      <c r="C252" s="12" t="s">
        <v>61</v>
      </c>
      <c r="D252" s="30" t="s">
        <v>145</v>
      </c>
      <c r="E252" s="21" t="s">
        <v>2</v>
      </c>
      <c r="F252" s="20">
        <f>F253</f>
        <v>1533549.21</v>
      </c>
      <c r="G252" s="20">
        <f t="shared" ref="G252:H252" si="85">G253</f>
        <v>0</v>
      </c>
      <c r="H252" s="20">
        <f t="shared" si="85"/>
        <v>0</v>
      </c>
    </row>
    <row r="253" spans="1:8" s="2" customFormat="1" ht="50.25" customHeight="1" outlineLevel="5" x14ac:dyDescent="0.25">
      <c r="A253" s="11" t="s">
        <v>455</v>
      </c>
      <c r="B253" s="12" t="s">
        <v>72</v>
      </c>
      <c r="C253" s="12" t="s">
        <v>61</v>
      </c>
      <c r="D253" s="30" t="s">
        <v>190</v>
      </c>
      <c r="E253" s="21" t="s">
        <v>2</v>
      </c>
      <c r="F253" s="20">
        <f t="shared" ref="F253:H254" si="86">F254</f>
        <v>1533549.21</v>
      </c>
      <c r="G253" s="20">
        <f t="shared" si="86"/>
        <v>0</v>
      </c>
      <c r="H253" s="20">
        <f t="shared" si="86"/>
        <v>0</v>
      </c>
    </row>
    <row r="254" spans="1:8" s="2" customFormat="1" ht="27" customHeight="1" outlineLevel="5" x14ac:dyDescent="0.25">
      <c r="A254" s="11" t="s">
        <v>76</v>
      </c>
      <c r="B254" s="12" t="s">
        <v>72</v>
      </c>
      <c r="C254" s="12" t="s">
        <v>61</v>
      </c>
      <c r="D254" s="30" t="s">
        <v>190</v>
      </c>
      <c r="E254" s="21" t="s">
        <v>77</v>
      </c>
      <c r="F254" s="20">
        <f t="shared" si="86"/>
        <v>1533549.21</v>
      </c>
      <c r="G254" s="20">
        <f t="shared" si="86"/>
        <v>0</v>
      </c>
      <c r="H254" s="20">
        <f t="shared" si="86"/>
        <v>0</v>
      </c>
    </row>
    <row r="255" spans="1:8" s="2" customFormat="1" ht="84.75" customHeight="1" outlineLevel="5" x14ac:dyDescent="0.25">
      <c r="A255" s="11" t="s">
        <v>241</v>
      </c>
      <c r="B255" s="12" t="s">
        <v>72</v>
      </c>
      <c r="C255" s="12" t="s">
        <v>61</v>
      </c>
      <c r="D255" s="30" t="s">
        <v>190</v>
      </c>
      <c r="E255" s="21" t="s">
        <v>51</v>
      </c>
      <c r="F255" s="22">
        <v>1533549.21</v>
      </c>
      <c r="G255" s="22">
        <v>0</v>
      </c>
      <c r="H255" s="22">
        <v>0</v>
      </c>
    </row>
    <row r="256" spans="1:8" s="2" customFormat="1" ht="88.5" customHeight="1" outlineLevel="5" x14ac:dyDescent="0.25">
      <c r="A256" s="11" t="s">
        <v>198</v>
      </c>
      <c r="B256" s="12" t="s">
        <v>72</v>
      </c>
      <c r="C256" s="12" t="s">
        <v>61</v>
      </c>
      <c r="D256" s="30" t="s">
        <v>199</v>
      </c>
      <c r="E256" s="21" t="s">
        <v>2</v>
      </c>
      <c r="F256" s="20">
        <f>F257</f>
        <v>14200000</v>
      </c>
      <c r="G256" s="20">
        <f t="shared" ref="G256:H256" si="87">G257+G260</f>
        <v>0</v>
      </c>
      <c r="H256" s="20">
        <f t="shared" si="87"/>
        <v>0</v>
      </c>
    </row>
    <row r="257" spans="1:8" s="2" customFormat="1" ht="83.25" customHeight="1" outlineLevel="5" x14ac:dyDescent="0.25">
      <c r="A257" s="11" t="s">
        <v>255</v>
      </c>
      <c r="B257" s="12" t="s">
        <v>72</v>
      </c>
      <c r="C257" s="12" t="s">
        <v>61</v>
      </c>
      <c r="D257" s="30" t="s">
        <v>256</v>
      </c>
      <c r="E257" s="21" t="s">
        <v>2</v>
      </c>
      <c r="F257" s="20">
        <f t="shared" ref="F257:H258" si="88">F258</f>
        <v>14200000</v>
      </c>
      <c r="G257" s="20">
        <f t="shared" si="88"/>
        <v>0</v>
      </c>
      <c r="H257" s="20">
        <f t="shared" si="88"/>
        <v>0</v>
      </c>
    </row>
    <row r="258" spans="1:8" s="2" customFormat="1" ht="54" customHeight="1" outlineLevel="5" x14ac:dyDescent="0.25">
      <c r="A258" s="11" t="s">
        <v>244</v>
      </c>
      <c r="B258" s="12" t="s">
        <v>72</v>
      </c>
      <c r="C258" s="12" t="s">
        <v>61</v>
      </c>
      <c r="D258" s="30" t="s">
        <v>256</v>
      </c>
      <c r="E258" s="21" t="s">
        <v>73</v>
      </c>
      <c r="F258" s="20">
        <f t="shared" si="88"/>
        <v>14200000</v>
      </c>
      <c r="G258" s="20">
        <f t="shared" si="88"/>
        <v>0</v>
      </c>
      <c r="H258" s="20">
        <f t="shared" si="88"/>
        <v>0</v>
      </c>
    </row>
    <row r="259" spans="1:8" s="2" customFormat="1" ht="57" customHeight="1" outlineLevel="5" x14ac:dyDescent="0.25">
      <c r="A259" s="11" t="s">
        <v>74</v>
      </c>
      <c r="B259" s="12" t="s">
        <v>72</v>
      </c>
      <c r="C259" s="12" t="s">
        <v>61</v>
      </c>
      <c r="D259" s="30" t="s">
        <v>256</v>
      </c>
      <c r="E259" s="21" t="s">
        <v>6</v>
      </c>
      <c r="F259" s="22">
        <v>14200000</v>
      </c>
      <c r="G259" s="22">
        <v>0</v>
      </c>
      <c r="H259" s="22">
        <v>0</v>
      </c>
    </row>
    <row r="260" spans="1:8" s="2" customFormat="1" ht="71.25" customHeight="1" outlineLevel="5" x14ac:dyDescent="0.25">
      <c r="A260" s="42" t="s">
        <v>362</v>
      </c>
      <c r="B260" s="25" t="s">
        <v>72</v>
      </c>
      <c r="C260" s="25" t="s">
        <v>61</v>
      </c>
      <c r="D260" s="40" t="s">
        <v>365</v>
      </c>
      <c r="E260" s="40" t="s">
        <v>2</v>
      </c>
      <c r="F260" s="20">
        <f>F261</f>
        <v>240000</v>
      </c>
      <c r="G260" s="20">
        <f t="shared" ref="G260:H261" si="89">G261</f>
        <v>0</v>
      </c>
      <c r="H260" s="20">
        <f t="shared" si="89"/>
        <v>0</v>
      </c>
    </row>
    <row r="261" spans="1:8" s="2" customFormat="1" ht="52.5" customHeight="1" outlineLevel="5" x14ac:dyDescent="0.25">
      <c r="A261" s="42" t="s">
        <v>411</v>
      </c>
      <c r="B261" s="25" t="s">
        <v>72</v>
      </c>
      <c r="C261" s="25" t="s">
        <v>61</v>
      </c>
      <c r="D261" s="40" t="s">
        <v>412</v>
      </c>
      <c r="E261" s="40" t="s">
        <v>2</v>
      </c>
      <c r="F261" s="20">
        <f>F262</f>
        <v>240000</v>
      </c>
      <c r="G261" s="20">
        <f t="shared" si="89"/>
        <v>0</v>
      </c>
      <c r="H261" s="20">
        <f t="shared" si="89"/>
        <v>0</v>
      </c>
    </row>
    <row r="262" spans="1:8" s="2" customFormat="1" ht="40.5" customHeight="1" outlineLevel="5" x14ac:dyDescent="0.25">
      <c r="A262" s="42" t="s">
        <v>363</v>
      </c>
      <c r="B262" s="25" t="s">
        <v>72</v>
      </c>
      <c r="C262" s="25" t="s">
        <v>61</v>
      </c>
      <c r="D262" s="40" t="s">
        <v>366</v>
      </c>
      <c r="E262" s="40" t="s">
        <v>2</v>
      </c>
      <c r="F262" s="20">
        <f>F263</f>
        <v>240000</v>
      </c>
      <c r="G262" s="20">
        <f t="shared" ref="G262:H262" si="90">G263</f>
        <v>0</v>
      </c>
      <c r="H262" s="20">
        <f t="shared" si="90"/>
        <v>0</v>
      </c>
    </row>
    <row r="263" spans="1:8" s="2" customFormat="1" ht="52.5" customHeight="1" outlineLevel="5" x14ac:dyDescent="0.25">
      <c r="A263" s="35" t="s">
        <v>244</v>
      </c>
      <c r="B263" s="25" t="s">
        <v>72</v>
      </c>
      <c r="C263" s="25" t="s">
        <v>61</v>
      </c>
      <c r="D263" s="40" t="s">
        <v>366</v>
      </c>
      <c r="E263" s="40" t="s">
        <v>73</v>
      </c>
      <c r="F263" s="20">
        <f>F264</f>
        <v>240000</v>
      </c>
      <c r="G263" s="20">
        <f t="shared" ref="G263:H263" si="91">G264</f>
        <v>0</v>
      </c>
      <c r="H263" s="20">
        <f t="shared" si="91"/>
        <v>0</v>
      </c>
    </row>
    <row r="264" spans="1:8" s="2" customFormat="1" ht="51" customHeight="1" outlineLevel="5" x14ac:dyDescent="0.25">
      <c r="A264" s="35" t="s">
        <v>74</v>
      </c>
      <c r="B264" s="25" t="s">
        <v>72</v>
      </c>
      <c r="C264" s="25" t="s">
        <v>61</v>
      </c>
      <c r="D264" s="40" t="s">
        <v>366</v>
      </c>
      <c r="E264" s="40" t="s">
        <v>6</v>
      </c>
      <c r="F264" s="22">
        <v>240000</v>
      </c>
      <c r="G264" s="22">
        <v>0</v>
      </c>
      <c r="H264" s="22">
        <v>0</v>
      </c>
    </row>
    <row r="265" spans="1:8" s="2" customFormat="1" ht="19.5" customHeight="1" x14ac:dyDescent="0.25">
      <c r="A265" s="31" t="s">
        <v>137</v>
      </c>
      <c r="B265" s="15" t="s">
        <v>72</v>
      </c>
      <c r="C265" s="15" t="s">
        <v>68</v>
      </c>
      <c r="D265" s="40" t="s">
        <v>60</v>
      </c>
      <c r="E265" s="38" t="s">
        <v>2</v>
      </c>
      <c r="F265" s="20">
        <f>F266+F307+F314</f>
        <v>72556297.150000006</v>
      </c>
      <c r="G265" s="20">
        <f>G266+G307+G314</f>
        <v>43031379.149999999</v>
      </c>
      <c r="H265" s="20">
        <f>H266+H307+H314</f>
        <v>43031379.149999999</v>
      </c>
    </row>
    <row r="266" spans="1:8" s="2" customFormat="1" ht="53.25" customHeight="1" outlineLevel="5" x14ac:dyDescent="0.25">
      <c r="A266" s="11" t="s">
        <v>222</v>
      </c>
      <c r="B266" s="15" t="s">
        <v>72</v>
      </c>
      <c r="C266" s="15" t="s">
        <v>68</v>
      </c>
      <c r="D266" s="40" t="s">
        <v>193</v>
      </c>
      <c r="E266" s="38" t="s">
        <v>2</v>
      </c>
      <c r="F266" s="20">
        <f>F267+F273+F301+F270+F276+F279+F282+F285+F288+F298+F291+F304</f>
        <v>59072524</v>
      </c>
      <c r="G266" s="20">
        <f t="shared" ref="G266:H266" si="92">G267+G273+G301+G270+G276+G279+G282+G285+G288+G298+G291+G304</f>
        <v>30574426</v>
      </c>
      <c r="H266" s="20">
        <f t="shared" si="92"/>
        <v>30574426</v>
      </c>
    </row>
    <row r="267" spans="1:8" s="2" customFormat="1" ht="36.75" customHeight="1" outlineLevel="5" x14ac:dyDescent="0.25">
      <c r="A267" s="31" t="s">
        <v>194</v>
      </c>
      <c r="B267" s="12" t="s">
        <v>72</v>
      </c>
      <c r="C267" s="12" t="s">
        <v>68</v>
      </c>
      <c r="D267" s="30" t="s">
        <v>195</v>
      </c>
      <c r="E267" s="21" t="s">
        <v>2</v>
      </c>
      <c r="F267" s="20">
        <f t="shared" ref="F267:H268" si="93">F268</f>
        <v>1825033.94</v>
      </c>
      <c r="G267" s="20">
        <f t="shared" si="93"/>
        <v>0</v>
      </c>
      <c r="H267" s="20">
        <f t="shared" si="93"/>
        <v>0</v>
      </c>
    </row>
    <row r="268" spans="1:8" s="2" customFormat="1" ht="36.75" customHeight="1" outlineLevel="5" x14ac:dyDescent="0.25">
      <c r="A268" s="11" t="s">
        <v>240</v>
      </c>
      <c r="B268" s="12" t="s">
        <v>72</v>
      </c>
      <c r="C268" s="12" t="s">
        <v>68</v>
      </c>
      <c r="D268" s="30" t="s">
        <v>195</v>
      </c>
      <c r="E268" s="21" t="s">
        <v>73</v>
      </c>
      <c r="F268" s="20">
        <f t="shared" si="93"/>
        <v>1825033.94</v>
      </c>
      <c r="G268" s="20">
        <f t="shared" si="93"/>
        <v>0</v>
      </c>
      <c r="H268" s="20">
        <f t="shared" si="93"/>
        <v>0</v>
      </c>
    </row>
    <row r="269" spans="1:8" s="2" customFormat="1" ht="50.25" customHeight="1" outlineLevel="5" x14ac:dyDescent="0.25">
      <c r="A269" s="31" t="s">
        <v>74</v>
      </c>
      <c r="B269" s="12" t="s">
        <v>72</v>
      </c>
      <c r="C269" s="12" t="s">
        <v>68</v>
      </c>
      <c r="D269" s="30" t="s">
        <v>195</v>
      </c>
      <c r="E269" s="21" t="s">
        <v>6</v>
      </c>
      <c r="F269" s="22">
        <v>1825033.94</v>
      </c>
      <c r="G269" s="22">
        <v>0</v>
      </c>
      <c r="H269" s="22">
        <v>0</v>
      </c>
    </row>
    <row r="270" spans="1:8" s="2" customFormat="1" ht="37.5" customHeight="1" outlineLevel="5" x14ac:dyDescent="0.25">
      <c r="A270" s="34" t="s">
        <v>321</v>
      </c>
      <c r="B270" s="15" t="s">
        <v>72</v>
      </c>
      <c r="C270" s="15" t="s">
        <v>68</v>
      </c>
      <c r="D270" s="40" t="s">
        <v>322</v>
      </c>
      <c r="E270" s="38" t="s">
        <v>2</v>
      </c>
      <c r="F270" s="20">
        <f t="shared" ref="F270:H271" si="94">F271</f>
        <v>380000</v>
      </c>
      <c r="G270" s="20">
        <f t="shared" si="94"/>
        <v>0</v>
      </c>
      <c r="H270" s="20">
        <f t="shared" si="94"/>
        <v>0</v>
      </c>
    </row>
    <row r="271" spans="1:8" s="2" customFormat="1" ht="42.75" customHeight="1" outlineLevel="5" x14ac:dyDescent="0.25">
      <c r="A271" s="28" t="s">
        <v>300</v>
      </c>
      <c r="B271" s="15" t="s">
        <v>72</v>
      </c>
      <c r="C271" s="15" t="s">
        <v>68</v>
      </c>
      <c r="D271" s="40" t="s">
        <v>322</v>
      </c>
      <c r="E271" s="38" t="s">
        <v>73</v>
      </c>
      <c r="F271" s="20">
        <f t="shared" si="94"/>
        <v>380000</v>
      </c>
      <c r="G271" s="20">
        <f t="shared" si="94"/>
        <v>0</v>
      </c>
      <c r="H271" s="20">
        <f t="shared" si="94"/>
        <v>0</v>
      </c>
    </row>
    <row r="272" spans="1:8" s="2" customFormat="1" ht="51" customHeight="1" outlineLevel="5" x14ac:dyDescent="0.25">
      <c r="A272" s="34" t="s">
        <v>74</v>
      </c>
      <c r="B272" s="15" t="s">
        <v>72</v>
      </c>
      <c r="C272" s="15" t="s">
        <v>68</v>
      </c>
      <c r="D272" s="40" t="s">
        <v>322</v>
      </c>
      <c r="E272" s="38" t="s">
        <v>6</v>
      </c>
      <c r="F272" s="22">
        <v>380000</v>
      </c>
      <c r="G272" s="22">
        <v>0</v>
      </c>
      <c r="H272" s="22">
        <v>0</v>
      </c>
    </row>
    <row r="273" spans="1:8" s="2" customFormat="1" ht="20.25" customHeight="1" outlineLevel="5" x14ac:dyDescent="0.25">
      <c r="A273" s="31" t="s">
        <v>196</v>
      </c>
      <c r="B273" s="12" t="s">
        <v>72</v>
      </c>
      <c r="C273" s="12" t="s">
        <v>68</v>
      </c>
      <c r="D273" s="30" t="s">
        <v>197</v>
      </c>
      <c r="E273" s="21" t="s">
        <v>2</v>
      </c>
      <c r="F273" s="20">
        <f t="shared" ref="F273:H274" si="95">F274</f>
        <v>3924970</v>
      </c>
      <c r="G273" s="20">
        <f t="shared" si="95"/>
        <v>1975000</v>
      </c>
      <c r="H273" s="20">
        <f t="shared" si="95"/>
        <v>1975000</v>
      </c>
    </row>
    <row r="274" spans="1:8" s="2" customFormat="1" ht="38.25" customHeight="1" outlineLevel="5" x14ac:dyDescent="0.25">
      <c r="A274" s="31" t="s">
        <v>240</v>
      </c>
      <c r="B274" s="12" t="s">
        <v>72</v>
      </c>
      <c r="C274" s="12" t="s">
        <v>68</v>
      </c>
      <c r="D274" s="30" t="s">
        <v>197</v>
      </c>
      <c r="E274" s="21" t="s">
        <v>73</v>
      </c>
      <c r="F274" s="20">
        <f t="shared" si="95"/>
        <v>3924970</v>
      </c>
      <c r="G274" s="20">
        <f t="shared" si="95"/>
        <v>1975000</v>
      </c>
      <c r="H274" s="20">
        <f t="shared" si="95"/>
        <v>1975000</v>
      </c>
    </row>
    <row r="275" spans="1:8" s="2" customFormat="1" ht="54.75" customHeight="1" outlineLevel="5" x14ac:dyDescent="0.25">
      <c r="A275" s="31" t="s">
        <v>74</v>
      </c>
      <c r="B275" s="12" t="s">
        <v>72</v>
      </c>
      <c r="C275" s="12" t="s">
        <v>68</v>
      </c>
      <c r="D275" s="30" t="s">
        <v>197</v>
      </c>
      <c r="E275" s="21" t="s">
        <v>6</v>
      </c>
      <c r="F275" s="22">
        <v>3924970</v>
      </c>
      <c r="G275" s="22">
        <v>1975000</v>
      </c>
      <c r="H275" s="22">
        <v>1975000</v>
      </c>
    </row>
    <row r="276" spans="1:8" s="2" customFormat="1" ht="27" customHeight="1" outlineLevel="5" x14ac:dyDescent="0.25">
      <c r="A276" s="31" t="s">
        <v>323</v>
      </c>
      <c r="B276" s="12" t="s">
        <v>72</v>
      </c>
      <c r="C276" s="12" t="s">
        <v>68</v>
      </c>
      <c r="D276" s="30" t="s">
        <v>324</v>
      </c>
      <c r="E276" s="21" t="s">
        <v>2</v>
      </c>
      <c r="F276" s="20">
        <f t="shared" ref="F276:H277" si="96">F277</f>
        <v>120000</v>
      </c>
      <c r="G276" s="20">
        <f t="shared" si="96"/>
        <v>0</v>
      </c>
      <c r="H276" s="20">
        <f t="shared" si="96"/>
        <v>0</v>
      </c>
    </row>
    <row r="277" spans="1:8" s="2" customFormat="1" ht="52.5" customHeight="1" outlineLevel="5" x14ac:dyDescent="0.25">
      <c r="A277" s="31" t="s">
        <v>244</v>
      </c>
      <c r="B277" s="12" t="s">
        <v>72</v>
      </c>
      <c r="C277" s="12" t="s">
        <v>68</v>
      </c>
      <c r="D277" s="30" t="s">
        <v>324</v>
      </c>
      <c r="E277" s="21" t="s">
        <v>73</v>
      </c>
      <c r="F277" s="20">
        <f t="shared" si="96"/>
        <v>120000</v>
      </c>
      <c r="G277" s="20">
        <f t="shared" si="96"/>
        <v>0</v>
      </c>
      <c r="H277" s="20">
        <f t="shared" si="96"/>
        <v>0</v>
      </c>
    </row>
    <row r="278" spans="1:8" s="2" customFormat="1" ht="55.5" customHeight="1" outlineLevel="5" x14ac:dyDescent="0.25">
      <c r="A278" s="31" t="s">
        <v>74</v>
      </c>
      <c r="B278" s="12" t="s">
        <v>72</v>
      </c>
      <c r="C278" s="12" t="s">
        <v>68</v>
      </c>
      <c r="D278" s="30" t="s">
        <v>324</v>
      </c>
      <c r="E278" s="21" t="s">
        <v>6</v>
      </c>
      <c r="F278" s="22">
        <v>120000</v>
      </c>
      <c r="G278" s="22">
        <v>0</v>
      </c>
      <c r="H278" s="22">
        <v>0</v>
      </c>
    </row>
    <row r="279" spans="1:8" s="2" customFormat="1" ht="30.75" customHeight="1" outlineLevel="5" x14ac:dyDescent="0.25">
      <c r="A279" s="31" t="s">
        <v>325</v>
      </c>
      <c r="B279" s="12" t="s">
        <v>72</v>
      </c>
      <c r="C279" s="12" t="s">
        <v>68</v>
      </c>
      <c r="D279" s="30" t="s">
        <v>326</v>
      </c>
      <c r="E279" s="21" t="s">
        <v>2</v>
      </c>
      <c r="F279" s="20">
        <f t="shared" ref="F279:H280" si="97">F280</f>
        <v>600000</v>
      </c>
      <c r="G279" s="20">
        <f t="shared" si="97"/>
        <v>0</v>
      </c>
      <c r="H279" s="20">
        <f t="shared" si="97"/>
        <v>0</v>
      </c>
    </row>
    <row r="280" spans="1:8" s="2" customFormat="1" ht="57" customHeight="1" outlineLevel="5" x14ac:dyDescent="0.25">
      <c r="A280" s="31" t="s">
        <v>244</v>
      </c>
      <c r="B280" s="12" t="s">
        <v>72</v>
      </c>
      <c r="C280" s="12" t="s">
        <v>68</v>
      </c>
      <c r="D280" s="30" t="s">
        <v>326</v>
      </c>
      <c r="E280" s="21" t="s">
        <v>73</v>
      </c>
      <c r="F280" s="20">
        <f t="shared" si="97"/>
        <v>600000</v>
      </c>
      <c r="G280" s="20">
        <f t="shared" si="97"/>
        <v>0</v>
      </c>
      <c r="H280" s="20">
        <f t="shared" si="97"/>
        <v>0</v>
      </c>
    </row>
    <row r="281" spans="1:8" s="2" customFormat="1" ht="56.25" customHeight="1" outlineLevel="5" x14ac:dyDescent="0.25">
      <c r="A281" s="31" t="s">
        <v>257</v>
      </c>
      <c r="B281" s="12" t="s">
        <v>72</v>
      </c>
      <c r="C281" s="12" t="s">
        <v>68</v>
      </c>
      <c r="D281" s="30" t="s">
        <v>326</v>
      </c>
      <c r="E281" s="21" t="s">
        <v>6</v>
      </c>
      <c r="F281" s="22">
        <v>600000</v>
      </c>
      <c r="G281" s="22">
        <v>0</v>
      </c>
      <c r="H281" s="22">
        <v>0</v>
      </c>
    </row>
    <row r="282" spans="1:8" s="2" customFormat="1" ht="41.25" customHeight="1" outlineLevel="5" x14ac:dyDescent="0.25">
      <c r="A282" s="31" t="s">
        <v>327</v>
      </c>
      <c r="B282" s="12" t="s">
        <v>72</v>
      </c>
      <c r="C282" s="12" t="s">
        <v>68</v>
      </c>
      <c r="D282" s="30" t="s">
        <v>328</v>
      </c>
      <c r="E282" s="21" t="s">
        <v>2</v>
      </c>
      <c r="F282" s="20">
        <f t="shared" ref="F282:H283" si="98">F283</f>
        <v>6498000</v>
      </c>
      <c r="G282" s="20">
        <f t="shared" si="98"/>
        <v>0</v>
      </c>
      <c r="H282" s="20">
        <f t="shared" si="98"/>
        <v>0</v>
      </c>
    </row>
    <row r="283" spans="1:8" s="2" customFormat="1" ht="53.25" customHeight="1" outlineLevel="5" x14ac:dyDescent="0.25">
      <c r="A283" s="31" t="s">
        <v>244</v>
      </c>
      <c r="B283" s="12" t="s">
        <v>72</v>
      </c>
      <c r="C283" s="12" t="s">
        <v>68</v>
      </c>
      <c r="D283" s="30" t="s">
        <v>328</v>
      </c>
      <c r="E283" s="21" t="s">
        <v>73</v>
      </c>
      <c r="F283" s="20">
        <f t="shared" si="98"/>
        <v>6498000</v>
      </c>
      <c r="G283" s="20">
        <f t="shared" si="98"/>
        <v>0</v>
      </c>
      <c r="H283" s="20">
        <f t="shared" si="98"/>
        <v>0</v>
      </c>
    </row>
    <row r="284" spans="1:8" s="2" customFormat="1" ht="54.75" customHeight="1" outlineLevel="5" x14ac:dyDescent="0.25">
      <c r="A284" s="31" t="s">
        <v>257</v>
      </c>
      <c r="B284" s="12" t="s">
        <v>72</v>
      </c>
      <c r="C284" s="12" t="s">
        <v>68</v>
      </c>
      <c r="D284" s="30" t="s">
        <v>328</v>
      </c>
      <c r="E284" s="21" t="s">
        <v>6</v>
      </c>
      <c r="F284" s="22">
        <v>6498000</v>
      </c>
      <c r="G284" s="22">
        <v>0</v>
      </c>
      <c r="H284" s="22">
        <v>0</v>
      </c>
    </row>
    <row r="285" spans="1:8" s="2" customFormat="1" ht="42.75" customHeight="1" outlineLevel="5" x14ac:dyDescent="0.25">
      <c r="A285" s="31" t="s">
        <v>329</v>
      </c>
      <c r="B285" s="12" t="s">
        <v>72</v>
      </c>
      <c r="C285" s="12" t="s">
        <v>68</v>
      </c>
      <c r="D285" s="30" t="s">
        <v>330</v>
      </c>
      <c r="E285" s="21" t="s">
        <v>2</v>
      </c>
      <c r="F285" s="20">
        <f t="shared" ref="F285:H286" si="99">F286</f>
        <v>85000</v>
      </c>
      <c r="G285" s="20">
        <f t="shared" si="99"/>
        <v>0</v>
      </c>
      <c r="H285" s="20">
        <f t="shared" si="99"/>
        <v>0</v>
      </c>
    </row>
    <row r="286" spans="1:8" s="2" customFormat="1" ht="54.75" customHeight="1" outlineLevel="5" x14ac:dyDescent="0.25">
      <c r="A286" s="31" t="s">
        <v>244</v>
      </c>
      <c r="B286" s="12" t="s">
        <v>72</v>
      </c>
      <c r="C286" s="12" t="s">
        <v>68</v>
      </c>
      <c r="D286" s="30" t="s">
        <v>330</v>
      </c>
      <c r="E286" s="21" t="s">
        <v>73</v>
      </c>
      <c r="F286" s="20">
        <f t="shared" si="99"/>
        <v>85000</v>
      </c>
      <c r="G286" s="20">
        <f t="shared" si="99"/>
        <v>0</v>
      </c>
      <c r="H286" s="20">
        <f t="shared" si="99"/>
        <v>0</v>
      </c>
    </row>
    <row r="287" spans="1:8" s="2" customFormat="1" ht="58.5" customHeight="1" outlineLevel="5" x14ac:dyDescent="0.25">
      <c r="A287" s="31" t="s">
        <v>257</v>
      </c>
      <c r="B287" s="12" t="s">
        <v>72</v>
      </c>
      <c r="C287" s="12" t="s">
        <v>68</v>
      </c>
      <c r="D287" s="30" t="s">
        <v>330</v>
      </c>
      <c r="E287" s="21" t="s">
        <v>6</v>
      </c>
      <c r="F287" s="22">
        <v>85000</v>
      </c>
      <c r="G287" s="22">
        <v>0</v>
      </c>
      <c r="H287" s="22">
        <v>0</v>
      </c>
    </row>
    <row r="288" spans="1:8" s="2" customFormat="1" ht="54.75" customHeight="1" outlineLevel="5" x14ac:dyDescent="0.25">
      <c r="A288" s="31" t="s">
        <v>331</v>
      </c>
      <c r="B288" s="12" t="s">
        <v>72</v>
      </c>
      <c r="C288" s="12" t="s">
        <v>68</v>
      </c>
      <c r="D288" s="30" t="s">
        <v>332</v>
      </c>
      <c r="E288" s="21" t="s">
        <v>2</v>
      </c>
      <c r="F288" s="20">
        <f t="shared" ref="F288:H289" si="100">F289</f>
        <v>5700000</v>
      </c>
      <c r="G288" s="20">
        <f t="shared" si="100"/>
        <v>0</v>
      </c>
      <c r="H288" s="20">
        <f t="shared" si="100"/>
        <v>0</v>
      </c>
    </row>
    <row r="289" spans="1:8" s="2" customFormat="1" ht="51.75" customHeight="1" outlineLevel="5" x14ac:dyDescent="0.25">
      <c r="A289" s="31" t="s">
        <v>244</v>
      </c>
      <c r="B289" s="12" t="s">
        <v>72</v>
      </c>
      <c r="C289" s="12" t="s">
        <v>68</v>
      </c>
      <c r="D289" s="30" t="s">
        <v>332</v>
      </c>
      <c r="E289" s="21" t="s">
        <v>73</v>
      </c>
      <c r="F289" s="20">
        <f t="shared" si="100"/>
        <v>5700000</v>
      </c>
      <c r="G289" s="20">
        <f t="shared" si="100"/>
        <v>0</v>
      </c>
      <c r="H289" s="20">
        <f t="shared" si="100"/>
        <v>0</v>
      </c>
    </row>
    <row r="290" spans="1:8" s="2" customFormat="1" ht="50.25" customHeight="1" outlineLevel="5" x14ac:dyDescent="0.25">
      <c r="A290" s="31" t="s">
        <v>257</v>
      </c>
      <c r="B290" s="12" t="s">
        <v>72</v>
      </c>
      <c r="C290" s="12" t="s">
        <v>68</v>
      </c>
      <c r="D290" s="30" t="s">
        <v>332</v>
      </c>
      <c r="E290" s="21" t="s">
        <v>6</v>
      </c>
      <c r="F290" s="22">
        <v>5700000</v>
      </c>
      <c r="G290" s="22">
        <v>0</v>
      </c>
      <c r="H290" s="22">
        <v>0</v>
      </c>
    </row>
    <row r="291" spans="1:8" s="2" customFormat="1" ht="71.25" customHeight="1" outlineLevel="5" x14ac:dyDescent="0.25">
      <c r="A291" s="28" t="s">
        <v>439</v>
      </c>
      <c r="B291" s="12" t="s">
        <v>72</v>
      </c>
      <c r="C291" s="12" t="s">
        <v>68</v>
      </c>
      <c r="D291" s="30" t="s">
        <v>438</v>
      </c>
      <c r="E291" s="21" t="s">
        <v>2</v>
      </c>
      <c r="F291" s="20">
        <f>F292+F294+F296</f>
        <v>33005976</v>
      </c>
      <c r="G291" s="20">
        <f t="shared" ref="G291:H291" si="101">G292+G294+G296</f>
        <v>28599426</v>
      </c>
      <c r="H291" s="20">
        <f t="shared" si="101"/>
        <v>28599426</v>
      </c>
    </row>
    <row r="292" spans="1:8" s="2" customFormat="1" ht="102" customHeight="1" outlineLevel="5" x14ac:dyDescent="0.25">
      <c r="A292" s="11" t="s">
        <v>170</v>
      </c>
      <c r="B292" s="12" t="s">
        <v>72</v>
      </c>
      <c r="C292" s="12" t="s">
        <v>68</v>
      </c>
      <c r="D292" s="30" t="s">
        <v>438</v>
      </c>
      <c r="E292" s="21" t="s">
        <v>66</v>
      </c>
      <c r="F292" s="20">
        <f>F293</f>
        <v>21372099</v>
      </c>
      <c r="G292" s="20">
        <f t="shared" ref="G292:H292" si="102">G293</f>
        <v>18295549</v>
      </c>
      <c r="H292" s="20">
        <f t="shared" si="102"/>
        <v>18295549</v>
      </c>
    </row>
    <row r="293" spans="1:8" s="2" customFormat="1" ht="50.25" customHeight="1" outlineLevel="5" x14ac:dyDescent="0.25">
      <c r="A293" s="11" t="s">
        <v>16</v>
      </c>
      <c r="B293" s="12" t="s">
        <v>72</v>
      </c>
      <c r="C293" s="12" t="s">
        <v>68</v>
      </c>
      <c r="D293" s="30" t="s">
        <v>438</v>
      </c>
      <c r="E293" s="21" t="s">
        <v>17</v>
      </c>
      <c r="F293" s="22">
        <v>21372099</v>
      </c>
      <c r="G293" s="22">
        <v>18295549</v>
      </c>
      <c r="H293" s="22">
        <v>18295549</v>
      </c>
    </row>
    <row r="294" spans="1:8" s="2" customFormat="1" ht="50.25" customHeight="1" outlineLevel="5" x14ac:dyDescent="0.25">
      <c r="A294" s="32" t="s">
        <v>244</v>
      </c>
      <c r="B294" s="12" t="s">
        <v>72</v>
      </c>
      <c r="C294" s="12" t="s">
        <v>68</v>
      </c>
      <c r="D294" s="30" t="s">
        <v>438</v>
      </c>
      <c r="E294" s="21" t="s">
        <v>73</v>
      </c>
      <c r="F294" s="20">
        <f>F295</f>
        <v>11517772</v>
      </c>
      <c r="G294" s="20">
        <f t="shared" ref="G294:H294" si="103">G295</f>
        <v>10187772</v>
      </c>
      <c r="H294" s="20">
        <f t="shared" si="103"/>
        <v>10187772</v>
      </c>
    </row>
    <row r="295" spans="1:8" s="2" customFormat="1" ht="50.25" customHeight="1" outlineLevel="5" x14ac:dyDescent="0.25">
      <c r="A295" s="32" t="s">
        <v>257</v>
      </c>
      <c r="B295" s="12" t="s">
        <v>72</v>
      </c>
      <c r="C295" s="12" t="s">
        <v>68</v>
      </c>
      <c r="D295" s="30" t="s">
        <v>438</v>
      </c>
      <c r="E295" s="21" t="s">
        <v>6</v>
      </c>
      <c r="F295" s="22">
        <v>11517772</v>
      </c>
      <c r="G295" s="22">
        <v>10187772</v>
      </c>
      <c r="H295" s="22">
        <v>10187772</v>
      </c>
    </row>
    <row r="296" spans="1:8" s="2" customFormat="1" ht="27.75" customHeight="1" outlineLevel="5" x14ac:dyDescent="0.25">
      <c r="A296" s="11" t="s">
        <v>76</v>
      </c>
      <c r="B296" s="12" t="s">
        <v>72</v>
      </c>
      <c r="C296" s="12" t="s">
        <v>68</v>
      </c>
      <c r="D296" s="30" t="s">
        <v>438</v>
      </c>
      <c r="E296" s="21" t="s">
        <v>77</v>
      </c>
      <c r="F296" s="20">
        <f>F297</f>
        <v>116105</v>
      </c>
      <c r="G296" s="20">
        <f t="shared" ref="G296:H296" si="104">G297</f>
        <v>116105</v>
      </c>
      <c r="H296" s="20">
        <f t="shared" si="104"/>
        <v>116105</v>
      </c>
    </row>
    <row r="297" spans="1:8" s="2" customFormat="1" ht="29.25" customHeight="1" outlineLevel="5" x14ac:dyDescent="0.25">
      <c r="A297" s="11" t="s">
        <v>9</v>
      </c>
      <c r="B297" s="12" t="s">
        <v>72</v>
      </c>
      <c r="C297" s="12" t="s">
        <v>68</v>
      </c>
      <c r="D297" s="30" t="s">
        <v>438</v>
      </c>
      <c r="E297" s="21" t="s">
        <v>10</v>
      </c>
      <c r="F297" s="22">
        <v>116105</v>
      </c>
      <c r="G297" s="22">
        <v>116105</v>
      </c>
      <c r="H297" s="22">
        <v>116105</v>
      </c>
    </row>
    <row r="298" spans="1:8" s="2" customFormat="1" ht="55.5" customHeight="1" outlineLevel="2" x14ac:dyDescent="0.25">
      <c r="A298" s="32" t="s">
        <v>456</v>
      </c>
      <c r="B298" s="47" t="s">
        <v>72</v>
      </c>
      <c r="C298" s="25" t="s">
        <v>68</v>
      </c>
      <c r="D298" s="40" t="s">
        <v>425</v>
      </c>
      <c r="E298" s="40" t="s">
        <v>2</v>
      </c>
      <c r="F298" s="23">
        <f>F299</f>
        <v>872938</v>
      </c>
      <c r="G298" s="23">
        <f>G299</f>
        <v>0</v>
      </c>
      <c r="H298" s="23">
        <f t="shared" ref="H298:H299" si="105">H299</f>
        <v>0</v>
      </c>
    </row>
    <row r="299" spans="1:8" s="2" customFormat="1" ht="52.5" customHeight="1" outlineLevel="2" x14ac:dyDescent="0.25">
      <c r="A299" s="32" t="s">
        <v>244</v>
      </c>
      <c r="B299" s="47" t="s">
        <v>72</v>
      </c>
      <c r="C299" s="25" t="s">
        <v>68</v>
      </c>
      <c r="D299" s="40" t="s">
        <v>425</v>
      </c>
      <c r="E299" s="40" t="s">
        <v>73</v>
      </c>
      <c r="F299" s="23">
        <f>F300</f>
        <v>872938</v>
      </c>
      <c r="G299" s="23">
        <f>G300</f>
        <v>0</v>
      </c>
      <c r="H299" s="23">
        <f t="shared" si="105"/>
        <v>0</v>
      </c>
    </row>
    <row r="300" spans="1:8" s="2" customFormat="1" ht="51.75" customHeight="1" outlineLevel="2" x14ac:dyDescent="0.25">
      <c r="A300" s="32" t="s">
        <v>257</v>
      </c>
      <c r="B300" s="47" t="s">
        <v>72</v>
      </c>
      <c r="C300" s="25" t="s">
        <v>68</v>
      </c>
      <c r="D300" s="40" t="s">
        <v>425</v>
      </c>
      <c r="E300" s="40" t="s">
        <v>6</v>
      </c>
      <c r="F300" s="22">
        <v>872938</v>
      </c>
      <c r="G300" s="22">
        <v>0</v>
      </c>
      <c r="H300" s="22">
        <v>0</v>
      </c>
    </row>
    <row r="301" spans="1:8" s="2" customFormat="1" ht="61.5" customHeight="1" outlineLevel="5" x14ac:dyDescent="0.25">
      <c r="A301" s="31" t="s">
        <v>449</v>
      </c>
      <c r="B301" s="12" t="s">
        <v>72</v>
      </c>
      <c r="C301" s="12" t="s">
        <v>68</v>
      </c>
      <c r="D301" s="30" t="s">
        <v>448</v>
      </c>
      <c r="E301" s="21" t="s">
        <v>2</v>
      </c>
      <c r="F301" s="20">
        <f t="shared" ref="F301:H302" si="106">F302</f>
        <v>3030303.03</v>
      </c>
      <c r="G301" s="20">
        <f t="shared" si="106"/>
        <v>0</v>
      </c>
      <c r="H301" s="20">
        <f t="shared" si="106"/>
        <v>0</v>
      </c>
    </row>
    <row r="302" spans="1:8" s="2" customFormat="1" ht="55.5" customHeight="1" outlineLevel="5" x14ac:dyDescent="0.25">
      <c r="A302" s="31" t="s">
        <v>244</v>
      </c>
      <c r="B302" s="12" t="s">
        <v>72</v>
      </c>
      <c r="C302" s="12" t="s">
        <v>68</v>
      </c>
      <c r="D302" s="30" t="s">
        <v>448</v>
      </c>
      <c r="E302" s="21" t="s">
        <v>73</v>
      </c>
      <c r="F302" s="20">
        <f t="shared" si="106"/>
        <v>3030303.03</v>
      </c>
      <c r="G302" s="20">
        <f t="shared" si="106"/>
        <v>0</v>
      </c>
      <c r="H302" s="20">
        <f t="shared" si="106"/>
        <v>0</v>
      </c>
    </row>
    <row r="303" spans="1:8" s="2" customFormat="1" ht="55.5" customHeight="1" outlineLevel="5" x14ac:dyDescent="0.25">
      <c r="A303" s="31" t="s">
        <v>257</v>
      </c>
      <c r="B303" s="12" t="s">
        <v>72</v>
      </c>
      <c r="C303" s="12" t="s">
        <v>68</v>
      </c>
      <c r="D303" s="30" t="s">
        <v>448</v>
      </c>
      <c r="E303" s="21" t="s">
        <v>6</v>
      </c>
      <c r="F303" s="22">
        <v>3030303.03</v>
      </c>
      <c r="G303" s="22">
        <v>0</v>
      </c>
      <c r="H303" s="22">
        <v>0</v>
      </c>
    </row>
    <row r="304" spans="1:8" s="2" customFormat="1" ht="67.5" customHeight="1" outlineLevel="5" x14ac:dyDescent="0.25">
      <c r="A304" s="31" t="s">
        <v>451</v>
      </c>
      <c r="B304" s="12" t="s">
        <v>72</v>
      </c>
      <c r="C304" s="12" t="s">
        <v>68</v>
      </c>
      <c r="D304" s="30" t="s">
        <v>450</v>
      </c>
      <c r="E304" s="21" t="s">
        <v>2</v>
      </c>
      <c r="F304" s="20">
        <f>F305</f>
        <v>3030303.03</v>
      </c>
      <c r="G304" s="20">
        <f t="shared" ref="G304:H304" si="107">G305</f>
        <v>0</v>
      </c>
      <c r="H304" s="20">
        <f t="shared" si="107"/>
        <v>0</v>
      </c>
    </row>
    <row r="305" spans="1:8" s="2" customFormat="1" ht="55.5" customHeight="1" outlineLevel="5" x14ac:dyDescent="0.25">
      <c r="A305" s="31" t="s">
        <v>244</v>
      </c>
      <c r="B305" s="12" t="s">
        <v>72</v>
      </c>
      <c r="C305" s="12" t="s">
        <v>68</v>
      </c>
      <c r="D305" s="30" t="s">
        <v>450</v>
      </c>
      <c r="E305" s="21" t="s">
        <v>73</v>
      </c>
      <c r="F305" s="20">
        <f>F306</f>
        <v>3030303.03</v>
      </c>
      <c r="G305" s="20">
        <f t="shared" ref="G305:H305" si="108">G306</f>
        <v>0</v>
      </c>
      <c r="H305" s="20">
        <f t="shared" si="108"/>
        <v>0</v>
      </c>
    </row>
    <row r="306" spans="1:8" s="2" customFormat="1" ht="55.5" customHeight="1" outlineLevel="5" x14ac:dyDescent="0.25">
      <c r="A306" s="31" t="s">
        <v>257</v>
      </c>
      <c r="B306" s="12" t="s">
        <v>72</v>
      </c>
      <c r="C306" s="12" t="s">
        <v>68</v>
      </c>
      <c r="D306" s="30" t="s">
        <v>450</v>
      </c>
      <c r="E306" s="21" t="s">
        <v>6</v>
      </c>
      <c r="F306" s="51">
        <v>3030303.03</v>
      </c>
      <c r="G306" s="22">
        <v>0</v>
      </c>
      <c r="H306" s="22">
        <v>0</v>
      </c>
    </row>
    <row r="307" spans="1:8" s="2" customFormat="1" ht="69.75" customHeight="1" outlineLevel="5" x14ac:dyDescent="0.25">
      <c r="A307" s="31" t="s">
        <v>200</v>
      </c>
      <c r="B307" s="12" t="s">
        <v>72</v>
      </c>
      <c r="C307" s="12" t="s">
        <v>68</v>
      </c>
      <c r="D307" s="40" t="s">
        <v>201</v>
      </c>
      <c r="E307" s="38" t="s">
        <v>2</v>
      </c>
      <c r="F307" s="20">
        <f>+F311+F308</f>
        <v>12740773.15</v>
      </c>
      <c r="G307" s="20">
        <f t="shared" ref="G307:H307" si="109">+G311+G308</f>
        <v>12456953.15</v>
      </c>
      <c r="H307" s="20">
        <f t="shared" si="109"/>
        <v>12456953.15</v>
      </c>
    </row>
    <row r="308" spans="1:8" s="2" customFormat="1" ht="39.75" customHeight="1" outlineLevel="5" x14ac:dyDescent="0.25">
      <c r="A308" s="31" t="s">
        <v>333</v>
      </c>
      <c r="B308" s="12" t="s">
        <v>72</v>
      </c>
      <c r="C308" s="12" t="s">
        <v>68</v>
      </c>
      <c r="D308" s="30" t="s">
        <v>334</v>
      </c>
      <c r="E308" s="21" t="s">
        <v>2</v>
      </c>
      <c r="F308" s="20">
        <f t="shared" ref="F308:H309" si="110">F309</f>
        <v>280000</v>
      </c>
      <c r="G308" s="20">
        <f t="shared" si="110"/>
        <v>0</v>
      </c>
      <c r="H308" s="20">
        <f t="shared" si="110"/>
        <v>0</v>
      </c>
    </row>
    <row r="309" spans="1:8" s="2" customFormat="1" ht="58.5" customHeight="1" outlineLevel="5" x14ac:dyDescent="0.25">
      <c r="A309" s="31" t="s">
        <v>244</v>
      </c>
      <c r="B309" s="12" t="s">
        <v>72</v>
      </c>
      <c r="C309" s="12" t="s">
        <v>68</v>
      </c>
      <c r="D309" s="30" t="s">
        <v>334</v>
      </c>
      <c r="E309" s="21" t="s">
        <v>73</v>
      </c>
      <c r="F309" s="20">
        <f t="shared" si="110"/>
        <v>280000</v>
      </c>
      <c r="G309" s="20">
        <f t="shared" si="110"/>
        <v>0</v>
      </c>
      <c r="H309" s="20">
        <f t="shared" si="110"/>
        <v>0</v>
      </c>
    </row>
    <row r="310" spans="1:8" s="2" customFormat="1" ht="54" customHeight="1" outlineLevel="5" x14ac:dyDescent="0.25">
      <c r="A310" s="31" t="s">
        <v>74</v>
      </c>
      <c r="B310" s="12" t="s">
        <v>72</v>
      </c>
      <c r="C310" s="12" t="s">
        <v>68</v>
      </c>
      <c r="D310" s="30" t="s">
        <v>334</v>
      </c>
      <c r="E310" s="21" t="s">
        <v>6</v>
      </c>
      <c r="F310" s="22">
        <v>280000</v>
      </c>
      <c r="G310" s="22">
        <v>0</v>
      </c>
      <c r="H310" s="22">
        <v>0</v>
      </c>
    </row>
    <row r="311" spans="1:8" s="2" customFormat="1" ht="53.25" customHeight="1" outlineLevel="5" x14ac:dyDescent="0.25">
      <c r="A311" s="31" t="s">
        <v>457</v>
      </c>
      <c r="B311" s="12" t="s">
        <v>72</v>
      </c>
      <c r="C311" s="12" t="s">
        <v>68</v>
      </c>
      <c r="D311" s="30" t="s">
        <v>234</v>
      </c>
      <c r="E311" s="21" t="s">
        <v>2</v>
      </c>
      <c r="F311" s="20">
        <f>F312</f>
        <v>12460773.15</v>
      </c>
      <c r="G311" s="20">
        <f t="shared" ref="G311:H311" si="111">G312</f>
        <v>12456953.15</v>
      </c>
      <c r="H311" s="20">
        <f t="shared" si="111"/>
        <v>12456953.15</v>
      </c>
    </row>
    <row r="312" spans="1:8" s="2" customFormat="1" ht="59.25" customHeight="1" outlineLevel="5" x14ac:dyDescent="0.25">
      <c r="A312" s="31" t="s">
        <v>244</v>
      </c>
      <c r="B312" s="12" t="s">
        <v>72</v>
      </c>
      <c r="C312" s="12" t="s">
        <v>68</v>
      </c>
      <c r="D312" s="30" t="s">
        <v>234</v>
      </c>
      <c r="E312" s="21" t="s">
        <v>73</v>
      </c>
      <c r="F312" s="20">
        <f t="shared" ref="F312:H312" si="112">F313</f>
        <v>12460773.15</v>
      </c>
      <c r="G312" s="20">
        <f t="shared" si="112"/>
        <v>12456953.15</v>
      </c>
      <c r="H312" s="20">
        <f t="shared" si="112"/>
        <v>12456953.15</v>
      </c>
    </row>
    <row r="313" spans="1:8" s="2" customFormat="1" ht="54" customHeight="1" outlineLevel="5" x14ac:dyDescent="0.25">
      <c r="A313" s="31" t="s">
        <v>74</v>
      </c>
      <c r="B313" s="12" t="s">
        <v>72</v>
      </c>
      <c r="C313" s="12" t="s">
        <v>68</v>
      </c>
      <c r="D313" s="30" t="s">
        <v>234</v>
      </c>
      <c r="E313" s="21" t="s">
        <v>6</v>
      </c>
      <c r="F313" s="22">
        <v>12460773.15</v>
      </c>
      <c r="G313" s="22">
        <v>12456953.15</v>
      </c>
      <c r="H313" s="22">
        <v>12456953.15</v>
      </c>
    </row>
    <row r="314" spans="1:8" s="2" customFormat="1" ht="69" customHeight="1" outlineLevel="2" x14ac:dyDescent="0.25">
      <c r="A314" s="42" t="s">
        <v>362</v>
      </c>
      <c r="B314" s="12" t="s">
        <v>72</v>
      </c>
      <c r="C314" s="12" t="s">
        <v>68</v>
      </c>
      <c r="D314" s="40" t="s">
        <v>365</v>
      </c>
      <c r="E314" s="40" t="s">
        <v>2</v>
      </c>
      <c r="F314" s="20">
        <f t="shared" ref="F314:H315" si="113">F315</f>
        <v>743000</v>
      </c>
      <c r="G314" s="20">
        <f t="shared" si="113"/>
        <v>0</v>
      </c>
      <c r="H314" s="20">
        <f t="shared" si="113"/>
        <v>0</v>
      </c>
    </row>
    <row r="315" spans="1:8" s="2" customFormat="1" ht="58.5" customHeight="1" outlineLevel="2" x14ac:dyDescent="0.25">
      <c r="A315" s="42" t="s">
        <v>411</v>
      </c>
      <c r="B315" s="12" t="s">
        <v>72</v>
      </c>
      <c r="C315" s="12" t="s">
        <v>68</v>
      </c>
      <c r="D315" s="40" t="s">
        <v>412</v>
      </c>
      <c r="E315" s="40" t="s">
        <v>2</v>
      </c>
      <c r="F315" s="20">
        <f>F316</f>
        <v>743000</v>
      </c>
      <c r="G315" s="20">
        <f t="shared" si="113"/>
        <v>0</v>
      </c>
      <c r="H315" s="20">
        <f t="shared" si="113"/>
        <v>0</v>
      </c>
    </row>
    <row r="316" spans="1:8" s="2" customFormat="1" ht="48.75" customHeight="1" outlineLevel="2" x14ac:dyDescent="0.25">
      <c r="A316" s="42" t="s">
        <v>363</v>
      </c>
      <c r="B316" s="12" t="s">
        <v>72</v>
      </c>
      <c r="C316" s="12" t="s">
        <v>68</v>
      </c>
      <c r="D316" s="40" t="s">
        <v>366</v>
      </c>
      <c r="E316" s="40" t="s">
        <v>2</v>
      </c>
      <c r="F316" s="20">
        <f>F317</f>
        <v>743000</v>
      </c>
      <c r="G316" s="20">
        <f t="shared" ref="G316:H316" si="114">G317</f>
        <v>0</v>
      </c>
      <c r="H316" s="20">
        <f t="shared" si="114"/>
        <v>0</v>
      </c>
    </row>
    <row r="317" spans="1:8" s="2" customFormat="1" ht="58.5" customHeight="1" outlineLevel="2" x14ac:dyDescent="0.25">
      <c r="A317" s="35" t="s">
        <v>244</v>
      </c>
      <c r="B317" s="12" t="s">
        <v>72</v>
      </c>
      <c r="C317" s="12" t="s">
        <v>68</v>
      </c>
      <c r="D317" s="40" t="s">
        <v>366</v>
      </c>
      <c r="E317" s="40" t="s">
        <v>73</v>
      </c>
      <c r="F317" s="20">
        <f>F318</f>
        <v>743000</v>
      </c>
      <c r="G317" s="20">
        <f t="shared" ref="G317:H317" si="115">G318</f>
        <v>0</v>
      </c>
      <c r="H317" s="20">
        <f t="shared" si="115"/>
        <v>0</v>
      </c>
    </row>
    <row r="318" spans="1:8" s="2" customFormat="1" ht="58.5" customHeight="1" outlineLevel="2" x14ac:dyDescent="0.25">
      <c r="A318" s="35" t="s">
        <v>74</v>
      </c>
      <c r="B318" s="12" t="s">
        <v>72</v>
      </c>
      <c r="C318" s="12" t="s">
        <v>68</v>
      </c>
      <c r="D318" s="40" t="s">
        <v>366</v>
      </c>
      <c r="E318" s="40" t="s">
        <v>6</v>
      </c>
      <c r="F318" s="22">
        <v>743000</v>
      </c>
      <c r="G318" s="22">
        <v>0</v>
      </c>
      <c r="H318" s="22">
        <v>0</v>
      </c>
    </row>
    <row r="319" spans="1:8" s="2" customFormat="1" ht="36" customHeight="1" outlineLevel="5" x14ac:dyDescent="0.25">
      <c r="A319" s="11" t="s">
        <v>22</v>
      </c>
      <c r="B319" s="15" t="s">
        <v>72</v>
      </c>
      <c r="C319" s="15" t="s">
        <v>72</v>
      </c>
      <c r="D319" s="40" t="s">
        <v>60</v>
      </c>
      <c r="E319" s="38" t="s">
        <v>2</v>
      </c>
      <c r="F319" s="20">
        <f t="shared" ref="F319:H323" si="116">F320</f>
        <v>20870.169999999998</v>
      </c>
      <c r="G319" s="20">
        <f t="shared" si="116"/>
        <v>21704.98</v>
      </c>
      <c r="H319" s="20">
        <f t="shared" si="116"/>
        <v>22573.18</v>
      </c>
    </row>
    <row r="320" spans="1:8" s="2" customFormat="1" ht="39.75" customHeight="1" outlineLevel="5" x14ac:dyDescent="0.25">
      <c r="A320" s="39" t="s">
        <v>4</v>
      </c>
      <c r="B320" s="12" t="s">
        <v>72</v>
      </c>
      <c r="C320" s="12" t="s">
        <v>72</v>
      </c>
      <c r="D320" s="30" t="s">
        <v>62</v>
      </c>
      <c r="E320" s="21" t="s">
        <v>2</v>
      </c>
      <c r="F320" s="20">
        <f t="shared" si="116"/>
        <v>20870.169999999998</v>
      </c>
      <c r="G320" s="20">
        <f t="shared" si="116"/>
        <v>21704.98</v>
      </c>
      <c r="H320" s="20">
        <f t="shared" si="116"/>
        <v>22573.18</v>
      </c>
    </row>
    <row r="321" spans="1:8" s="2" customFormat="1" ht="51.75" customHeight="1" x14ac:dyDescent="0.25">
      <c r="A321" s="14" t="s">
        <v>63</v>
      </c>
      <c r="B321" s="12" t="s">
        <v>72</v>
      </c>
      <c r="C321" s="12" t="s">
        <v>72</v>
      </c>
      <c r="D321" s="30" t="s">
        <v>64</v>
      </c>
      <c r="E321" s="21" t="s">
        <v>2</v>
      </c>
      <c r="F321" s="20">
        <f t="shared" si="116"/>
        <v>20870.169999999998</v>
      </c>
      <c r="G321" s="20">
        <f t="shared" si="116"/>
        <v>21704.98</v>
      </c>
      <c r="H321" s="20">
        <f t="shared" si="116"/>
        <v>22573.18</v>
      </c>
    </row>
    <row r="322" spans="1:8" s="2" customFormat="1" ht="119.25" customHeight="1" x14ac:dyDescent="0.25">
      <c r="A322" s="11" t="s">
        <v>48</v>
      </c>
      <c r="B322" s="12" t="s">
        <v>72</v>
      </c>
      <c r="C322" s="12" t="s">
        <v>72</v>
      </c>
      <c r="D322" s="30" t="s">
        <v>98</v>
      </c>
      <c r="E322" s="21" t="s">
        <v>2</v>
      </c>
      <c r="F322" s="20">
        <f t="shared" si="116"/>
        <v>20870.169999999998</v>
      </c>
      <c r="G322" s="20">
        <f t="shared" si="116"/>
        <v>21704.98</v>
      </c>
      <c r="H322" s="20">
        <f t="shared" si="116"/>
        <v>22573.18</v>
      </c>
    </row>
    <row r="323" spans="1:8" s="2" customFormat="1" ht="40.5" customHeight="1" x14ac:dyDescent="0.25">
      <c r="A323" s="11" t="s">
        <v>240</v>
      </c>
      <c r="B323" s="12" t="s">
        <v>72</v>
      </c>
      <c r="C323" s="12" t="s">
        <v>72</v>
      </c>
      <c r="D323" s="30" t="s">
        <v>98</v>
      </c>
      <c r="E323" s="21" t="s">
        <v>73</v>
      </c>
      <c r="F323" s="20">
        <f t="shared" si="116"/>
        <v>20870.169999999998</v>
      </c>
      <c r="G323" s="20">
        <f t="shared" si="116"/>
        <v>21704.98</v>
      </c>
      <c r="H323" s="20">
        <f t="shared" si="116"/>
        <v>22573.18</v>
      </c>
    </row>
    <row r="324" spans="1:8" s="2" customFormat="1" ht="54.75" customHeight="1" x14ac:dyDescent="0.25">
      <c r="A324" s="11" t="s">
        <v>74</v>
      </c>
      <c r="B324" s="12" t="s">
        <v>72</v>
      </c>
      <c r="C324" s="12" t="s">
        <v>72</v>
      </c>
      <c r="D324" s="30" t="s">
        <v>98</v>
      </c>
      <c r="E324" s="21" t="s">
        <v>6</v>
      </c>
      <c r="F324" s="22">
        <v>20870.169999999998</v>
      </c>
      <c r="G324" s="22">
        <v>21704.98</v>
      </c>
      <c r="H324" s="22">
        <v>22573.18</v>
      </c>
    </row>
    <row r="325" spans="1:8" s="2" customFormat="1" ht="21.75" customHeight="1" x14ac:dyDescent="0.25">
      <c r="A325" s="11" t="s">
        <v>23</v>
      </c>
      <c r="B325" s="15" t="s">
        <v>99</v>
      </c>
      <c r="C325" s="15" t="s">
        <v>59</v>
      </c>
      <c r="D325" s="25" t="s">
        <v>60</v>
      </c>
      <c r="E325" s="15" t="s">
        <v>2</v>
      </c>
      <c r="F325" s="20">
        <f>F326+F344+F377+F411+F417+F406</f>
        <v>554230276.82999992</v>
      </c>
      <c r="G325" s="20">
        <f>G326+G344+G377+G411+G417+G406</f>
        <v>501655792.43000001</v>
      </c>
      <c r="H325" s="20">
        <f>H326+H344+H377+H411+H417+H406</f>
        <v>517109357.44</v>
      </c>
    </row>
    <row r="326" spans="1:8" s="2" customFormat="1" ht="27" customHeight="1" x14ac:dyDescent="0.25">
      <c r="A326" s="11" t="s">
        <v>24</v>
      </c>
      <c r="B326" s="21" t="s">
        <v>99</v>
      </c>
      <c r="C326" s="21" t="s">
        <v>58</v>
      </c>
      <c r="D326" s="30" t="s">
        <v>60</v>
      </c>
      <c r="E326" s="21" t="s">
        <v>2</v>
      </c>
      <c r="F326" s="20">
        <f t="shared" ref="F326:H327" si="117">F327</f>
        <v>111005365.94</v>
      </c>
      <c r="G326" s="20">
        <f t="shared" si="117"/>
        <v>107577404.15000001</v>
      </c>
      <c r="H326" s="20">
        <f t="shared" si="117"/>
        <v>111014841</v>
      </c>
    </row>
    <row r="327" spans="1:8" s="2" customFormat="1" ht="55.5" customHeight="1" x14ac:dyDescent="0.25">
      <c r="A327" s="11" t="s">
        <v>215</v>
      </c>
      <c r="B327" s="21" t="s">
        <v>99</v>
      </c>
      <c r="C327" s="21" t="s">
        <v>58</v>
      </c>
      <c r="D327" s="30" t="s">
        <v>100</v>
      </c>
      <c r="E327" s="21" t="s">
        <v>2</v>
      </c>
      <c r="F327" s="20">
        <f t="shared" si="117"/>
        <v>111005365.94</v>
      </c>
      <c r="G327" s="20">
        <f t="shared" si="117"/>
        <v>107577404.15000001</v>
      </c>
      <c r="H327" s="20">
        <f t="shared" si="117"/>
        <v>111014841</v>
      </c>
    </row>
    <row r="328" spans="1:8" s="2" customFormat="1" ht="40.5" customHeight="1" x14ac:dyDescent="0.25">
      <c r="A328" s="11" t="s">
        <v>101</v>
      </c>
      <c r="B328" s="21" t="s">
        <v>99</v>
      </c>
      <c r="C328" s="21" t="s">
        <v>58</v>
      </c>
      <c r="D328" s="30" t="s">
        <v>102</v>
      </c>
      <c r="E328" s="21" t="s">
        <v>2</v>
      </c>
      <c r="F328" s="20">
        <f>F332+F329+F335+F338+F341</f>
        <v>111005365.94</v>
      </c>
      <c r="G328" s="20">
        <f t="shared" ref="G328:H328" si="118">G332+G329+G335+G338+G341</f>
        <v>107577404.15000001</v>
      </c>
      <c r="H328" s="20">
        <f t="shared" si="118"/>
        <v>111014841</v>
      </c>
    </row>
    <row r="329" spans="1:8" s="2" customFormat="1" ht="60.75" customHeight="1" x14ac:dyDescent="0.25">
      <c r="A329" s="11" t="s">
        <v>228</v>
      </c>
      <c r="B329" s="21" t="s">
        <v>99</v>
      </c>
      <c r="C329" s="21" t="s">
        <v>58</v>
      </c>
      <c r="D329" s="30" t="s">
        <v>105</v>
      </c>
      <c r="E329" s="24" t="s">
        <v>2</v>
      </c>
      <c r="F329" s="20">
        <f t="shared" ref="F329:H330" si="119">F330</f>
        <v>48940434.939999998</v>
      </c>
      <c r="G329" s="20">
        <f t="shared" si="119"/>
        <v>45799428.149999999</v>
      </c>
      <c r="H329" s="20">
        <f t="shared" si="119"/>
        <v>45783418</v>
      </c>
    </row>
    <row r="330" spans="1:8" s="2" customFormat="1" ht="52.5" customHeight="1" x14ac:dyDescent="0.25">
      <c r="A330" s="11" t="s">
        <v>104</v>
      </c>
      <c r="B330" s="21" t="s">
        <v>99</v>
      </c>
      <c r="C330" s="21" t="s">
        <v>58</v>
      </c>
      <c r="D330" s="30" t="s">
        <v>105</v>
      </c>
      <c r="E330" s="21" t="s">
        <v>83</v>
      </c>
      <c r="F330" s="20">
        <f t="shared" si="119"/>
        <v>48940434.939999998</v>
      </c>
      <c r="G330" s="20">
        <f t="shared" si="119"/>
        <v>45799428.149999999</v>
      </c>
      <c r="H330" s="20">
        <f t="shared" si="119"/>
        <v>45783418</v>
      </c>
    </row>
    <row r="331" spans="1:8" s="2" customFormat="1" ht="27.75" customHeight="1" x14ac:dyDescent="0.25">
      <c r="A331" s="11" t="s">
        <v>41</v>
      </c>
      <c r="B331" s="21" t="s">
        <v>99</v>
      </c>
      <c r="C331" s="21" t="s">
        <v>58</v>
      </c>
      <c r="D331" s="30" t="s">
        <v>105</v>
      </c>
      <c r="E331" s="43" t="s">
        <v>42</v>
      </c>
      <c r="F331" s="22">
        <v>48940434.939999998</v>
      </c>
      <c r="G331" s="22">
        <v>45799428.149999999</v>
      </c>
      <c r="H331" s="22">
        <v>45783418</v>
      </c>
    </row>
    <row r="332" spans="1:8" s="2" customFormat="1" ht="102.75" customHeight="1" x14ac:dyDescent="0.25">
      <c r="A332" s="11" t="s">
        <v>25</v>
      </c>
      <c r="B332" s="21" t="s">
        <v>99</v>
      </c>
      <c r="C332" s="21" t="s">
        <v>58</v>
      </c>
      <c r="D332" s="30" t="s">
        <v>103</v>
      </c>
      <c r="E332" s="21" t="s">
        <v>2</v>
      </c>
      <c r="F332" s="20">
        <f t="shared" ref="F332:H333" si="120">F333</f>
        <v>55890714</v>
      </c>
      <c r="G332" s="20">
        <f>G333</f>
        <v>59290536</v>
      </c>
      <c r="H332" s="20">
        <f t="shared" si="120"/>
        <v>62743983</v>
      </c>
    </row>
    <row r="333" spans="1:8" s="2" customFormat="1" ht="53.25" customHeight="1" x14ac:dyDescent="0.25">
      <c r="A333" s="11" t="s">
        <v>104</v>
      </c>
      <c r="B333" s="21" t="s">
        <v>99</v>
      </c>
      <c r="C333" s="21" t="s">
        <v>58</v>
      </c>
      <c r="D333" s="30" t="s">
        <v>103</v>
      </c>
      <c r="E333" s="21" t="s">
        <v>83</v>
      </c>
      <c r="F333" s="20">
        <f t="shared" si="120"/>
        <v>55890714</v>
      </c>
      <c r="G333" s="20">
        <f t="shared" si="120"/>
        <v>59290536</v>
      </c>
      <c r="H333" s="20">
        <f t="shared" si="120"/>
        <v>62743983</v>
      </c>
    </row>
    <row r="334" spans="1:8" s="2" customFormat="1" ht="26.25" customHeight="1" x14ac:dyDescent="0.25">
      <c r="A334" s="11" t="s">
        <v>41</v>
      </c>
      <c r="B334" s="21" t="s">
        <v>99</v>
      </c>
      <c r="C334" s="21" t="s">
        <v>58</v>
      </c>
      <c r="D334" s="30" t="s">
        <v>103</v>
      </c>
      <c r="E334" s="43" t="s">
        <v>42</v>
      </c>
      <c r="F334" s="22">
        <v>55890714</v>
      </c>
      <c r="G334" s="22">
        <v>59290536</v>
      </c>
      <c r="H334" s="22">
        <v>62743983</v>
      </c>
    </row>
    <row r="335" spans="1:8" s="2" customFormat="1" ht="37.5" customHeight="1" x14ac:dyDescent="0.25">
      <c r="A335" s="11" t="s">
        <v>149</v>
      </c>
      <c r="B335" s="21" t="s">
        <v>99</v>
      </c>
      <c r="C335" s="21" t="s">
        <v>58</v>
      </c>
      <c r="D335" s="30" t="s">
        <v>107</v>
      </c>
      <c r="E335" s="24" t="s">
        <v>2</v>
      </c>
      <c r="F335" s="20">
        <f t="shared" ref="F335:H336" si="121">F336</f>
        <v>2806299.85</v>
      </c>
      <c r="G335" s="20">
        <f t="shared" si="121"/>
        <v>2487440</v>
      </c>
      <c r="H335" s="20">
        <f t="shared" si="121"/>
        <v>2487440</v>
      </c>
    </row>
    <row r="336" spans="1:8" s="2" customFormat="1" ht="53.25" customHeight="1" x14ac:dyDescent="0.25">
      <c r="A336" s="11" t="s">
        <v>104</v>
      </c>
      <c r="B336" s="21" t="s">
        <v>99</v>
      </c>
      <c r="C336" s="21" t="s">
        <v>58</v>
      </c>
      <c r="D336" s="30" t="s">
        <v>107</v>
      </c>
      <c r="E336" s="21" t="s">
        <v>83</v>
      </c>
      <c r="F336" s="20">
        <f t="shared" si="121"/>
        <v>2806299.85</v>
      </c>
      <c r="G336" s="20">
        <f t="shared" si="121"/>
        <v>2487440</v>
      </c>
      <c r="H336" s="20">
        <f t="shared" si="121"/>
        <v>2487440</v>
      </c>
    </row>
    <row r="337" spans="1:8" s="2" customFormat="1" ht="24" customHeight="1" x14ac:dyDescent="0.25">
      <c r="A337" s="11" t="s">
        <v>41</v>
      </c>
      <c r="B337" s="21" t="s">
        <v>99</v>
      </c>
      <c r="C337" s="21" t="s">
        <v>58</v>
      </c>
      <c r="D337" s="30" t="s">
        <v>107</v>
      </c>
      <c r="E337" s="43" t="s">
        <v>42</v>
      </c>
      <c r="F337" s="22">
        <v>2806299.85</v>
      </c>
      <c r="G337" s="22">
        <v>2487440</v>
      </c>
      <c r="H337" s="22">
        <v>2487440</v>
      </c>
    </row>
    <row r="338" spans="1:8" s="2" customFormat="1" ht="41.25" customHeight="1" x14ac:dyDescent="0.25">
      <c r="A338" s="31" t="s">
        <v>258</v>
      </c>
      <c r="B338" s="21" t="s">
        <v>99</v>
      </c>
      <c r="C338" s="21" t="s">
        <v>58</v>
      </c>
      <c r="D338" s="30" t="s">
        <v>259</v>
      </c>
      <c r="E338" s="24" t="s">
        <v>2</v>
      </c>
      <c r="F338" s="20">
        <f t="shared" ref="F338:H339" si="122">F339</f>
        <v>2171548</v>
      </c>
      <c r="G338" s="20">
        <f t="shared" si="122"/>
        <v>0</v>
      </c>
      <c r="H338" s="20">
        <f t="shared" si="122"/>
        <v>0</v>
      </c>
    </row>
    <row r="339" spans="1:8" s="2" customFormat="1" ht="54" customHeight="1" x14ac:dyDescent="0.25">
      <c r="A339" s="31" t="s">
        <v>104</v>
      </c>
      <c r="B339" s="21" t="s">
        <v>99</v>
      </c>
      <c r="C339" s="21" t="s">
        <v>58</v>
      </c>
      <c r="D339" s="30" t="s">
        <v>259</v>
      </c>
      <c r="E339" s="24" t="s">
        <v>83</v>
      </c>
      <c r="F339" s="20">
        <f t="shared" si="122"/>
        <v>2171548</v>
      </c>
      <c r="G339" s="20">
        <f t="shared" si="122"/>
        <v>0</v>
      </c>
      <c r="H339" s="20">
        <f t="shared" si="122"/>
        <v>0</v>
      </c>
    </row>
    <row r="340" spans="1:8" s="2" customFormat="1" ht="26.25" customHeight="1" x14ac:dyDescent="0.25">
      <c r="A340" s="31" t="s">
        <v>41</v>
      </c>
      <c r="B340" s="21" t="s">
        <v>99</v>
      </c>
      <c r="C340" s="21" t="s">
        <v>58</v>
      </c>
      <c r="D340" s="30" t="s">
        <v>259</v>
      </c>
      <c r="E340" s="24" t="s">
        <v>42</v>
      </c>
      <c r="F340" s="22">
        <v>2171548</v>
      </c>
      <c r="G340" s="22">
        <v>0</v>
      </c>
      <c r="H340" s="22">
        <v>0</v>
      </c>
    </row>
    <row r="341" spans="1:8" s="2" customFormat="1" ht="40.5" customHeight="1" outlineLevel="2" x14ac:dyDescent="0.25">
      <c r="A341" s="11" t="s">
        <v>260</v>
      </c>
      <c r="B341" s="21" t="s">
        <v>99</v>
      </c>
      <c r="C341" s="21" t="s">
        <v>58</v>
      </c>
      <c r="D341" s="30" t="s">
        <v>261</v>
      </c>
      <c r="E341" s="24" t="s">
        <v>2</v>
      </c>
      <c r="F341" s="20">
        <f t="shared" ref="F341:H342" si="123">F342</f>
        <v>1196369.1499999999</v>
      </c>
      <c r="G341" s="20">
        <f t="shared" si="123"/>
        <v>0</v>
      </c>
      <c r="H341" s="20">
        <f t="shared" si="123"/>
        <v>0</v>
      </c>
    </row>
    <row r="342" spans="1:8" s="2" customFormat="1" ht="55.5" customHeight="1" outlineLevel="2" x14ac:dyDescent="0.25">
      <c r="A342" s="11" t="s">
        <v>104</v>
      </c>
      <c r="B342" s="21" t="s">
        <v>99</v>
      </c>
      <c r="C342" s="21" t="s">
        <v>58</v>
      </c>
      <c r="D342" s="30" t="s">
        <v>261</v>
      </c>
      <c r="E342" s="24" t="s">
        <v>83</v>
      </c>
      <c r="F342" s="20">
        <f t="shared" si="123"/>
        <v>1196369.1499999999</v>
      </c>
      <c r="G342" s="20">
        <f t="shared" si="123"/>
        <v>0</v>
      </c>
      <c r="H342" s="20">
        <f t="shared" si="123"/>
        <v>0</v>
      </c>
    </row>
    <row r="343" spans="1:8" s="2" customFormat="1" ht="27" customHeight="1" outlineLevel="2" x14ac:dyDescent="0.25">
      <c r="A343" s="11" t="s">
        <v>41</v>
      </c>
      <c r="B343" s="21" t="s">
        <v>99</v>
      </c>
      <c r="C343" s="21" t="s">
        <v>58</v>
      </c>
      <c r="D343" s="30" t="s">
        <v>261</v>
      </c>
      <c r="E343" s="24" t="s">
        <v>42</v>
      </c>
      <c r="F343" s="22">
        <v>1196369.1499999999</v>
      </c>
      <c r="G343" s="22">
        <v>0</v>
      </c>
      <c r="H343" s="22">
        <v>0</v>
      </c>
    </row>
    <row r="344" spans="1:8" s="2" customFormat="1" ht="23.25" customHeight="1" x14ac:dyDescent="0.25">
      <c r="A344" s="11" t="s">
        <v>26</v>
      </c>
      <c r="B344" s="21" t="s">
        <v>99</v>
      </c>
      <c r="C344" s="21" t="s">
        <v>61</v>
      </c>
      <c r="D344" s="30" t="s">
        <v>60</v>
      </c>
      <c r="E344" s="21" t="s">
        <v>2</v>
      </c>
      <c r="F344" s="20">
        <f>F345</f>
        <v>337473327.29999995</v>
      </c>
      <c r="G344" s="20">
        <f t="shared" ref="G344:H345" si="124">G345</f>
        <v>326930299.48000002</v>
      </c>
      <c r="H344" s="20">
        <f t="shared" si="124"/>
        <v>338946427.63999999</v>
      </c>
    </row>
    <row r="345" spans="1:8" s="2" customFormat="1" ht="54" customHeight="1" x14ac:dyDescent="0.25">
      <c r="A345" s="11" t="s">
        <v>215</v>
      </c>
      <c r="B345" s="21" t="s">
        <v>99</v>
      </c>
      <c r="C345" s="21" t="s">
        <v>61</v>
      </c>
      <c r="D345" s="30" t="s">
        <v>100</v>
      </c>
      <c r="E345" s="21" t="s">
        <v>2</v>
      </c>
      <c r="F345" s="20">
        <f>F346</f>
        <v>337473327.29999995</v>
      </c>
      <c r="G345" s="20">
        <f t="shared" si="124"/>
        <v>326930299.48000002</v>
      </c>
      <c r="H345" s="20">
        <f t="shared" si="124"/>
        <v>338946427.63999999</v>
      </c>
    </row>
    <row r="346" spans="1:8" s="2" customFormat="1" ht="37.5" customHeight="1" x14ac:dyDescent="0.25">
      <c r="A346" s="11" t="s">
        <v>108</v>
      </c>
      <c r="B346" s="21" t="s">
        <v>99</v>
      </c>
      <c r="C346" s="21" t="s">
        <v>61</v>
      </c>
      <c r="D346" s="30" t="s">
        <v>109</v>
      </c>
      <c r="E346" s="21" t="s">
        <v>2</v>
      </c>
      <c r="F346" s="20">
        <f>F350+F353+F356+F347+F359+F368+F374+F362+F365+F371</f>
        <v>337473327.29999995</v>
      </c>
      <c r="G346" s="20">
        <f t="shared" ref="G346:H346" si="125">G350+G353+G356+G347+G359+G368+G374+G362+G365+G371</f>
        <v>326930299.48000002</v>
      </c>
      <c r="H346" s="20">
        <f t="shared" si="125"/>
        <v>338946427.63999999</v>
      </c>
    </row>
    <row r="347" spans="1:8" s="2" customFormat="1" ht="102.75" customHeight="1" x14ac:dyDescent="0.25">
      <c r="A347" s="31" t="s">
        <v>235</v>
      </c>
      <c r="B347" s="21" t="s">
        <v>99</v>
      </c>
      <c r="C347" s="21" t="s">
        <v>61</v>
      </c>
      <c r="D347" s="30" t="s">
        <v>236</v>
      </c>
      <c r="E347" s="21" t="s">
        <v>2</v>
      </c>
      <c r="F347" s="20">
        <f t="shared" ref="F347:H348" si="126">F348</f>
        <v>17784000</v>
      </c>
      <c r="G347" s="20">
        <f t="shared" si="126"/>
        <v>17784000</v>
      </c>
      <c r="H347" s="20">
        <f t="shared" si="126"/>
        <v>17784000</v>
      </c>
    </row>
    <row r="348" spans="1:8" s="2" customFormat="1" ht="54" customHeight="1" x14ac:dyDescent="0.25">
      <c r="A348" s="31" t="s">
        <v>104</v>
      </c>
      <c r="B348" s="21" t="s">
        <v>99</v>
      </c>
      <c r="C348" s="21" t="s">
        <v>61</v>
      </c>
      <c r="D348" s="30" t="s">
        <v>236</v>
      </c>
      <c r="E348" s="21" t="s">
        <v>83</v>
      </c>
      <c r="F348" s="20">
        <f t="shared" si="126"/>
        <v>17784000</v>
      </c>
      <c r="G348" s="20">
        <f t="shared" si="126"/>
        <v>17784000</v>
      </c>
      <c r="H348" s="20">
        <f t="shared" si="126"/>
        <v>17784000</v>
      </c>
    </row>
    <row r="349" spans="1:8" s="2" customFormat="1" ht="29.25" customHeight="1" x14ac:dyDescent="0.25">
      <c r="A349" s="31" t="s">
        <v>41</v>
      </c>
      <c r="B349" s="21" t="s">
        <v>99</v>
      </c>
      <c r="C349" s="21" t="s">
        <v>61</v>
      </c>
      <c r="D349" s="30" t="s">
        <v>236</v>
      </c>
      <c r="E349" s="38" t="s">
        <v>42</v>
      </c>
      <c r="F349" s="22">
        <v>17784000</v>
      </c>
      <c r="G349" s="22">
        <v>17784000</v>
      </c>
      <c r="H349" s="22">
        <v>17784000</v>
      </c>
    </row>
    <row r="350" spans="1:8" s="2" customFormat="1" ht="54.75" customHeight="1" x14ac:dyDescent="0.25">
      <c r="A350" s="11" t="s">
        <v>110</v>
      </c>
      <c r="B350" s="21" t="s">
        <v>99</v>
      </c>
      <c r="C350" s="21" t="s">
        <v>61</v>
      </c>
      <c r="D350" s="30" t="s">
        <v>111</v>
      </c>
      <c r="E350" s="21" t="s">
        <v>2</v>
      </c>
      <c r="F350" s="20">
        <f t="shared" ref="F350:H351" si="127">F351</f>
        <v>94663443.409999996</v>
      </c>
      <c r="G350" s="20">
        <f t="shared" si="127"/>
        <v>89304461</v>
      </c>
      <c r="H350" s="20">
        <f t="shared" si="127"/>
        <v>89304461</v>
      </c>
    </row>
    <row r="351" spans="1:8" s="2" customFormat="1" ht="54.75" customHeight="1" outlineLevel="2" x14ac:dyDescent="0.25">
      <c r="A351" s="11" t="s">
        <v>104</v>
      </c>
      <c r="B351" s="21" t="s">
        <v>99</v>
      </c>
      <c r="C351" s="21" t="s">
        <v>61</v>
      </c>
      <c r="D351" s="30" t="s">
        <v>111</v>
      </c>
      <c r="E351" s="21" t="s">
        <v>83</v>
      </c>
      <c r="F351" s="20">
        <f t="shared" si="127"/>
        <v>94663443.409999996</v>
      </c>
      <c r="G351" s="20">
        <f t="shared" si="127"/>
        <v>89304461</v>
      </c>
      <c r="H351" s="20">
        <f t="shared" si="127"/>
        <v>89304461</v>
      </c>
    </row>
    <row r="352" spans="1:8" s="2" customFormat="1" ht="24" customHeight="1" outlineLevel="2" x14ac:dyDescent="0.25">
      <c r="A352" s="11" t="s">
        <v>41</v>
      </c>
      <c r="B352" s="21" t="s">
        <v>99</v>
      </c>
      <c r="C352" s="21" t="s">
        <v>61</v>
      </c>
      <c r="D352" s="30" t="s">
        <v>111</v>
      </c>
      <c r="E352" s="38" t="s">
        <v>42</v>
      </c>
      <c r="F352" s="22">
        <v>94663443.409999996</v>
      </c>
      <c r="G352" s="22">
        <v>89304461</v>
      </c>
      <c r="H352" s="22">
        <v>89304461</v>
      </c>
    </row>
    <row r="353" spans="1:8" s="2" customFormat="1" ht="137.25" customHeight="1" outlineLevel="2" x14ac:dyDescent="0.25">
      <c r="A353" s="11" t="s">
        <v>156</v>
      </c>
      <c r="B353" s="21" t="s">
        <v>99</v>
      </c>
      <c r="C353" s="21" t="s">
        <v>61</v>
      </c>
      <c r="D353" s="30" t="s">
        <v>112</v>
      </c>
      <c r="E353" s="21" t="s">
        <v>2</v>
      </c>
      <c r="F353" s="20">
        <f t="shared" ref="F353:H354" si="128">F354</f>
        <v>180911991</v>
      </c>
      <c r="G353" s="20">
        <f t="shared" si="128"/>
        <v>192267976</v>
      </c>
      <c r="H353" s="20">
        <f t="shared" si="128"/>
        <v>203785190</v>
      </c>
    </row>
    <row r="354" spans="1:8" s="2" customFormat="1" ht="54.75" customHeight="1" outlineLevel="2" x14ac:dyDescent="0.25">
      <c r="A354" s="11" t="s">
        <v>104</v>
      </c>
      <c r="B354" s="21" t="s">
        <v>99</v>
      </c>
      <c r="C354" s="21" t="s">
        <v>61</v>
      </c>
      <c r="D354" s="30" t="s">
        <v>112</v>
      </c>
      <c r="E354" s="21" t="s">
        <v>83</v>
      </c>
      <c r="F354" s="20">
        <f t="shared" si="128"/>
        <v>180911991</v>
      </c>
      <c r="G354" s="20">
        <f t="shared" si="128"/>
        <v>192267976</v>
      </c>
      <c r="H354" s="20">
        <f t="shared" si="128"/>
        <v>203785190</v>
      </c>
    </row>
    <row r="355" spans="1:8" s="2" customFormat="1" ht="23.25" customHeight="1" outlineLevel="2" x14ac:dyDescent="0.25">
      <c r="A355" s="11" t="s">
        <v>41</v>
      </c>
      <c r="B355" s="21" t="s">
        <v>99</v>
      </c>
      <c r="C355" s="21" t="s">
        <v>61</v>
      </c>
      <c r="D355" s="30" t="s">
        <v>112</v>
      </c>
      <c r="E355" s="38" t="s">
        <v>42</v>
      </c>
      <c r="F355" s="22">
        <v>180911991</v>
      </c>
      <c r="G355" s="22">
        <v>192267976</v>
      </c>
      <c r="H355" s="22">
        <v>203785190</v>
      </c>
    </row>
    <row r="356" spans="1:8" s="2" customFormat="1" ht="39.75" customHeight="1" outlineLevel="2" x14ac:dyDescent="0.25">
      <c r="A356" s="11" t="s">
        <v>106</v>
      </c>
      <c r="B356" s="21" t="s">
        <v>99</v>
      </c>
      <c r="C356" s="21" t="s">
        <v>61</v>
      </c>
      <c r="D356" s="30" t="s">
        <v>147</v>
      </c>
      <c r="E356" s="24" t="s">
        <v>2</v>
      </c>
      <c r="F356" s="20">
        <f t="shared" ref="F356:H357" si="129">F357</f>
        <v>2509453.7000000002</v>
      </c>
      <c r="G356" s="20">
        <f t="shared" si="129"/>
        <v>1586920</v>
      </c>
      <c r="H356" s="20">
        <f t="shared" si="129"/>
        <v>1586920</v>
      </c>
    </row>
    <row r="357" spans="1:8" s="2" customFormat="1" ht="51.75" customHeight="1" outlineLevel="2" x14ac:dyDescent="0.25">
      <c r="A357" s="11" t="s">
        <v>104</v>
      </c>
      <c r="B357" s="21" t="s">
        <v>99</v>
      </c>
      <c r="C357" s="21" t="s">
        <v>61</v>
      </c>
      <c r="D357" s="30" t="s">
        <v>147</v>
      </c>
      <c r="E357" s="21" t="s">
        <v>83</v>
      </c>
      <c r="F357" s="20">
        <f t="shared" si="129"/>
        <v>2509453.7000000002</v>
      </c>
      <c r="G357" s="20">
        <f t="shared" si="129"/>
        <v>1586920</v>
      </c>
      <c r="H357" s="20">
        <f t="shared" si="129"/>
        <v>1586920</v>
      </c>
    </row>
    <row r="358" spans="1:8" s="2" customFormat="1" ht="27.75" customHeight="1" outlineLevel="2" x14ac:dyDescent="0.25">
      <c r="A358" s="11" t="s">
        <v>41</v>
      </c>
      <c r="B358" s="21" t="s">
        <v>99</v>
      </c>
      <c r="C358" s="21" t="s">
        <v>61</v>
      </c>
      <c r="D358" s="30" t="s">
        <v>147</v>
      </c>
      <c r="E358" s="43" t="s">
        <v>42</v>
      </c>
      <c r="F358" s="22">
        <v>2509453.7000000002</v>
      </c>
      <c r="G358" s="22">
        <v>1586920</v>
      </c>
      <c r="H358" s="22">
        <v>1586920</v>
      </c>
    </row>
    <row r="359" spans="1:8" s="2" customFormat="1" ht="59.25" customHeight="1" outlineLevel="2" x14ac:dyDescent="0.25">
      <c r="A359" s="31" t="s">
        <v>262</v>
      </c>
      <c r="B359" s="21" t="s">
        <v>99</v>
      </c>
      <c r="C359" s="21" t="s">
        <v>61</v>
      </c>
      <c r="D359" s="30" t="s">
        <v>263</v>
      </c>
      <c r="E359" s="21" t="s">
        <v>2</v>
      </c>
      <c r="F359" s="20">
        <f t="shared" ref="F359:H360" si="130">F360</f>
        <v>6890100</v>
      </c>
      <c r="G359" s="20">
        <f t="shared" si="130"/>
        <v>6890100</v>
      </c>
      <c r="H359" s="20">
        <f t="shared" si="130"/>
        <v>6890100</v>
      </c>
    </row>
    <row r="360" spans="1:8" s="2" customFormat="1" ht="55.5" customHeight="1" outlineLevel="2" x14ac:dyDescent="0.25">
      <c r="A360" s="31" t="s">
        <v>104</v>
      </c>
      <c r="B360" s="21" t="s">
        <v>99</v>
      </c>
      <c r="C360" s="21" t="s">
        <v>61</v>
      </c>
      <c r="D360" s="30" t="s">
        <v>263</v>
      </c>
      <c r="E360" s="21" t="s">
        <v>83</v>
      </c>
      <c r="F360" s="20">
        <f t="shared" si="130"/>
        <v>6890100</v>
      </c>
      <c r="G360" s="20">
        <f t="shared" si="130"/>
        <v>6890100</v>
      </c>
      <c r="H360" s="20">
        <f t="shared" si="130"/>
        <v>6890100</v>
      </c>
    </row>
    <row r="361" spans="1:8" s="2" customFormat="1" ht="27.75" customHeight="1" outlineLevel="2" x14ac:dyDescent="0.25">
      <c r="A361" s="31" t="s">
        <v>41</v>
      </c>
      <c r="B361" s="21" t="s">
        <v>99</v>
      </c>
      <c r="C361" s="21" t="s">
        <v>61</v>
      </c>
      <c r="D361" s="30" t="s">
        <v>263</v>
      </c>
      <c r="E361" s="38" t="s">
        <v>42</v>
      </c>
      <c r="F361" s="22">
        <v>6890100</v>
      </c>
      <c r="G361" s="22">
        <v>6890100</v>
      </c>
      <c r="H361" s="22">
        <v>6890100</v>
      </c>
    </row>
    <row r="362" spans="1:8" s="2" customFormat="1" ht="117.75" customHeight="1" outlineLevel="2" x14ac:dyDescent="0.25">
      <c r="A362" s="34" t="s">
        <v>312</v>
      </c>
      <c r="B362" s="38" t="s">
        <v>99</v>
      </c>
      <c r="C362" s="38" t="s">
        <v>61</v>
      </c>
      <c r="D362" s="40" t="s">
        <v>350</v>
      </c>
      <c r="E362" s="38" t="s">
        <v>2</v>
      </c>
      <c r="F362" s="13">
        <f t="shared" ref="F362:H363" si="131">F363</f>
        <v>16559700</v>
      </c>
      <c r="G362" s="13">
        <f t="shared" si="131"/>
        <v>16559700</v>
      </c>
      <c r="H362" s="13">
        <f t="shared" si="131"/>
        <v>16212900</v>
      </c>
    </row>
    <row r="363" spans="1:8" s="2" customFormat="1" ht="51" customHeight="1" outlineLevel="2" x14ac:dyDescent="0.25">
      <c r="A363" s="34" t="s">
        <v>104</v>
      </c>
      <c r="B363" s="38" t="s">
        <v>99</v>
      </c>
      <c r="C363" s="38" t="s">
        <v>61</v>
      </c>
      <c r="D363" s="40" t="s">
        <v>350</v>
      </c>
      <c r="E363" s="38" t="s">
        <v>83</v>
      </c>
      <c r="F363" s="13">
        <f t="shared" si="131"/>
        <v>16559700</v>
      </c>
      <c r="G363" s="13">
        <f t="shared" si="131"/>
        <v>16559700</v>
      </c>
      <c r="H363" s="13">
        <f t="shared" si="131"/>
        <v>16212900</v>
      </c>
    </row>
    <row r="364" spans="1:8" s="2" customFormat="1" ht="30" customHeight="1" outlineLevel="2" x14ac:dyDescent="0.25">
      <c r="A364" s="34" t="s">
        <v>41</v>
      </c>
      <c r="B364" s="38" t="s">
        <v>99</v>
      </c>
      <c r="C364" s="38" t="s">
        <v>61</v>
      </c>
      <c r="D364" s="40" t="s">
        <v>350</v>
      </c>
      <c r="E364" s="38" t="s">
        <v>42</v>
      </c>
      <c r="F364" s="54">
        <v>16559700</v>
      </c>
      <c r="G364" s="54">
        <v>16559700</v>
      </c>
      <c r="H364" s="54">
        <v>16212900</v>
      </c>
    </row>
    <row r="365" spans="1:8" s="2" customFormat="1" ht="87" customHeight="1" outlineLevel="2" x14ac:dyDescent="0.25">
      <c r="A365" s="32" t="s">
        <v>397</v>
      </c>
      <c r="B365" s="38" t="s">
        <v>99</v>
      </c>
      <c r="C365" s="38" t="s">
        <v>61</v>
      </c>
      <c r="D365" s="30" t="s">
        <v>398</v>
      </c>
      <c r="E365" s="38" t="s">
        <v>2</v>
      </c>
      <c r="F365" s="44">
        <f>F366</f>
        <v>2537142.48</v>
      </c>
      <c r="G365" s="44">
        <f t="shared" ref="G365:H365" si="132">G366</f>
        <v>2537142.48</v>
      </c>
      <c r="H365" s="44">
        <f t="shared" si="132"/>
        <v>3382856.64</v>
      </c>
    </row>
    <row r="366" spans="1:8" s="2" customFormat="1" ht="52.5" customHeight="1" outlineLevel="2" x14ac:dyDescent="0.25">
      <c r="A366" s="32" t="s">
        <v>104</v>
      </c>
      <c r="B366" s="38" t="s">
        <v>99</v>
      </c>
      <c r="C366" s="38" t="s">
        <v>61</v>
      </c>
      <c r="D366" s="30" t="s">
        <v>398</v>
      </c>
      <c r="E366" s="38" t="s">
        <v>83</v>
      </c>
      <c r="F366" s="44">
        <f>F367</f>
        <v>2537142.48</v>
      </c>
      <c r="G366" s="44">
        <f t="shared" ref="G366:H366" si="133">G367</f>
        <v>2537142.48</v>
      </c>
      <c r="H366" s="44">
        <f t="shared" si="133"/>
        <v>3382856.64</v>
      </c>
    </row>
    <row r="367" spans="1:8" s="2" customFormat="1" ht="24" customHeight="1" outlineLevel="2" x14ac:dyDescent="0.25">
      <c r="A367" s="32" t="s">
        <v>41</v>
      </c>
      <c r="B367" s="38" t="s">
        <v>99</v>
      </c>
      <c r="C367" s="38" t="s">
        <v>61</v>
      </c>
      <c r="D367" s="30" t="s">
        <v>398</v>
      </c>
      <c r="E367" s="38" t="s">
        <v>42</v>
      </c>
      <c r="F367" s="54">
        <v>2537142.48</v>
      </c>
      <c r="G367" s="54">
        <v>2537142.48</v>
      </c>
      <c r="H367" s="54">
        <v>3382856.64</v>
      </c>
    </row>
    <row r="368" spans="1:8" s="2" customFormat="1" ht="39.75" customHeight="1" outlineLevel="2" x14ac:dyDescent="0.25">
      <c r="A368" s="31" t="s">
        <v>264</v>
      </c>
      <c r="B368" s="21" t="s">
        <v>99</v>
      </c>
      <c r="C368" s="21" t="s">
        <v>61</v>
      </c>
      <c r="D368" s="30" t="s">
        <v>265</v>
      </c>
      <c r="E368" s="21" t="s">
        <v>2</v>
      </c>
      <c r="F368" s="20">
        <f t="shared" ref="F368:H369" si="134">F369</f>
        <v>13511785.710000001</v>
      </c>
      <c r="G368" s="20">
        <f t="shared" si="134"/>
        <v>0</v>
      </c>
      <c r="H368" s="20">
        <f t="shared" si="134"/>
        <v>0</v>
      </c>
    </row>
    <row r="369" spans="1:8" s="2" customFormat="1" ht="51" customHeight="1" outlineLevel="2" x14ac:dyDescent="0.25">
      <c r="A369" s="31" t="s">
        <v>104</v>
      </c>
      <c r="B369" s="21" t="s">
        <v>99</v>
      </c>
      <c r="C369" s="21" t="s">
        <v>61</v>
      </c>
      <c r="D369" s="30" t="s">
        <v>265</v>
      </c>
      <c r="E369" s="21" t="s">
        <v>83</v>
      </c>
      <c r="F369" s="20">
        <f t="shared" si="134"/>
        <v>13511785.710000001</v>
      </c>
      <c r="G369" s="20">
        <f t="shared" si="134"/>
        <v>0</v>
      </c>
      <c r="H369" s="20">
        <f t="shared" si="134"/>
        <v>0</v>
      </c>
    </row>
    <row r="370" spans="1:8" s="2" customFormat="1" ht="23.25" customHeight="1" outlineLevel="2" x14ac:dyDescent="0.25">
      <c r="A370" s="31" t="s">
        <v>41</v>
      </c>
      <c r="B370" s="21" t="s">
        <v>99</v>
      </c>
      <c r="C370" s="21" t="s">
        <v>61</v>
      </c>
      <c r="D370" s="30" t="s">
        <v>265</v>
      </c>
      <c r="E370" s="21" t="s">
        <v>42</v>
      </c>
      <c r="F370" s="22">
        <v>13511785.710000001</v>
      </c>
      <c r="G370" s="22">
        <v>0</v>
      </c>
      <c r="H370" s="22">
        <v>0</v>
      </c>
    </row>
    <row r="371" spans="1:8" s="2" customFormat="1" ht="72.75" customHeight="1" outlineLevel="2" x14ac:dyDescent="0.25">
      <c r="A371" s="31" t="s">
        <v>446</v>
      </c>
      <c r="B371" s="21" t="s">
        <v>99</v>
      </c>
      <c r="C371" s="21" t="s">
        <v>61</v>
      </c>
      <c r="D371" s="30" t="s">
        <v>447</v>
      </c>
      <c r="E371" s="30" t="s">
        <v>2</v>
      </c>
      <c r="F371" s="20">
        <f>F372</f>
        <v>1515151</v>
      </c>
      <c r="G371" s="20">
        <f t="shared" ref="G371:H371" si="135">G372</f>
        <v>0</v>
      </c>
      <c r="H371" s="20">
        <f t="shared" si="135"/>
        <v>0</v>
      </c>
    </row>
    <row r="372" spans="1:8" s="2" customFormat="1" ht="50.25" customHeight="1" outlineLevel="2" x14ac:dyDescent="0.25">
      <c r="A372" s="31" t="s">
        <v>104</v>
      </c>
      <c r="B372" s="21" t="s">
        <v>99</v>
      </c>
      <c r="C372" s="21" t="s">
        <v>61</v>
      </c>
      <c r="D372" s="30" t="s">
        <v>447</v>
      </c>
      <c r="E372" s="30" t="s">
        <v>83</v>
      </c>
      <c r="F372" s="20">
        <f>F373</f>
        <v>1515151</v>
      </c>
      <c r="G372" s="20">
        <f t="shared" ref="G372:H372" si="136">G373</f>
        <v>0</v>
      </c>
      <c r="H372" s="20">
        <f t="shared" si="136"/>
        <v>0</v>
      </c>
    </row>
    <row r="373" spans="1:8" s="2" customFormat="1" ht="29.25" customHeight="1" outlineLevel="2" x14ac:dyDescent="0.25">
      <c r="A373" s="31" t="s">
        <v>41</v>
      </c>
      <c r="B373" s="21" t="s">
        <v>99</v>
      </c>
      <c r="C373" s="21" t="s">
        <v>61</v>
      </c>
      <c r="D373" s="30" t="s">
        <v>447</v>
      </c>
      <c r="E373" s="30" t="s">
        <v>42</v>
      </c>
      <c r="F373" s="22">
        <v>1515151</v>
      </c>
      <c r="G373" s="22">
        <v>0</v>
      </c>
      <c r="H373" s="22">
        <v>0</v>
      </c>
    </row>
    <row r="374" spans="1:8" s="2" customFormat="1" ht="39" customHeight="1" x14ac:dyDescent="0.25">
      <c r="A374" s="11" t="s">
        <v>260</v>
      </c>
      <c r="B374" s="21" t="s">
        <v>99</v>
      </c>
      <c r="C374" s="21" t="s">
        <v>61</v>
      </c>
      <c r="D374" s="30" t="s">
        <v>266</v>
      </c>
      <c r="E374" s="21" t="s">
        <v>2</v>
      </c>
      <c r="F374" s="20">
        <f t="shared" ref="F374:H375" si="137">F375</f>
        <v>590560</v>
      </c>
      <c r="G374" s="20">
        <f t="shared" si="137"/>
        <v>0</v>
      </c>
      <c r="H374" s="20">
        <f t="shared" si="137"/>
        <v>0</v>
      </c>
    </row>
    <row r="375" spans="1:8" s="2" customFormat="1" ht="55.5" customHeight="1" x14ac:dyDescent="0.25">
      <c r="A375" s="11" t="s">
        <v>104</v>
      </c>
      <c r="B375" s="21" t="s">
        <v>99</v>
      </c>
      <c r="C375" s="21" t="s">
        <v>61</v>
      </c>
      <c r="D375" s="30" t="s">
        <v>266</v>
      </c>
      <c r="E375" s="21" t="s">
        <v>83</v>
      </c>
      <c r="F375" s="20">
        <f t="shared" si="137"/>
        <v>590560</v>
      </c>
      <c r="G375" s="20">
        <f t="shared" si="137"/>
        <v>0</v>
      </c>
      <c r="H375" s="20">
        <f t="shared" si="137"/>
        <v>0</v>
      </c>
    </row>
    <row r="376" spans="1:8" s="2" customFormat="1" ht="23.25" customHeight="1" x14ac:dyDescent="0.25">
      <c r="A376" s="11" t="s">
        <v>41</v>
      </c>
      <c r="B376" s="21" t="s">
        <v>99</v>
      </c>
      <c r="C376" s="21" t="s">
        <v>61</v>
      </c>
      <c r="D376" s="30" t="s">
        <v>266</v>
      </c>
      <c r="E376" s="21" t="s">
        <v>42</v>
      </c>
      <c r="F376" s="22">
        <v>590560</v>
      </c>
      <c r="G376" s="22">
        <v>0</v>
      </c>
      <c r="H376" s="22">
        <v>0</v>
      </c>
    </row>
    <row r="377" spans="1:8" s="2" customFormat="1" ht="24" customHeight="1" outlineLevel="2" x14ac:dyDescent="0.25">
      <c r="A377" s="32" t="s">
        <v>161</v>
      </c>
      <c r="B377" s="15" t="s">
        <v>99</v>
      </c>
      <c r="C377" s="15" t="s">
        <v>68</v>
      </c>
      <c r="D377" s="40" t="s">
        <v>60</v>
      </c>
      <c r="E377" s="38" t="s">
        <v>2</v>
      </c>
      <c r="F377" s="20">
        <f>F378+F392</f>
        <v>79011302.829999998</v>
      </c>
      <c r="G377" s="20">
        <f>G378+G392</f>
        <v>45138984</v>
      </c>
      <c r="H377" s="20">
        <f>H378+H392</f>
        <v>45138984</v>
      </c>
    </row>
    <row r="378" spans="1:8" s="2" customFormat="1" ht="75" customHeight="1" x14ac:dyDescent="0.25">
      <c r="A378" s="11" t="s">
        <v>216</v>
      </c>
      <c r="B378" s="15" t="s">
        <v>99</v>
      </c>
      <c r="C378" s="15" t="s">
        <v>68</v>
      </c>
      <c r="D378" s="25" t="s">
        <v>117</v>
      </c>
      <c r="E378" s="38" t="s">
        <v>2</v>
      </c>
      <c r="F378" s="20">
        <f>F379</f>
        <v>46915013.859999999</v>
      </c>
      <c r="G378" s="20">
        <f>G379</f>
        <v>16508041</v>
      </c>
      <c r="H378" s="20">
        <f>H379</f>
        <v>16508041</v>
      </c>
    </row>
    <row r="379" spans="1:8" s="2" customFormat="1" ht="59.25" customHeight="1" x14ac:dyDescent="0.25">
      <c r="A379" s="11" t="s">
        <v>146</v>
      </c>
      <c r="B379" s="12" t="s">
        <v>99</v>
      </c>
      <c r="C379" s="12" t="s">
        <v>68</v>
      </c>
      <c r="D379" s="18" t="s">
        <v>118</v>
      </c>
      <c r="E379" s="21" t="s">
        <v>2</v>
      </c>
      <c r="F379" s="20">
        <f>F380+F383+F389+F386</f>
        <v>46915013.859999999</v>
      </c>
      <c r="G379" s="20">
        <f t="shared" ref="G379:H379" si="138">G380+G383+G389+G386</f>
        <v>16508041</v>
      </c>
      <c r="H379" s="20">
        <f t="shared" si="138"/>
        <v>16508041</v>
      </c>
    </row>
    <row r="380" spans="1:8" s="2" customFormat="1" ht="71.25" customHeight="1" x14ac:dyDescent="0.25">
      <c r="A380" s="11" t="s">
        <v>119</v>
      </c>
      <c r="B380" s="12" t="s">
        <v>99</v>
      </c>
      <c r="C380" s="12" t="s">
        <v>68</v>
      </c>
      <c r="D380" s="18" t="s">
        <v>120</v>
      </c>
      <c r="E380" s="21" t="s">
        <v>2</v>
      </c>
      <c r="F380" s="20">
        <f t="shared" ref="F380:H381" si="139">F381</f>
        <v>16961041</v>
      </c>
      <c r="G380" s="20">
        <f t="shared" si="139"/>
        <v>16508041</v>
      </c>
      <c r="H380" s="20">
        <f t="shared" si="139"/>
        <v>16508041</v>
      </c>
    </row>
    <row r="381" spans="1:8" s="2" customFormat="1" ht="55.5" customHeight="1" x14ac:dyDescent="0.25">
      <c r="A381" s="11" t="s">
        <v>104</v>
      </c>
      <c r="B381" s="12" t="s">
        <v>99</v>
      </c>
      <c r="C381" s="12" t="s">
        <v>68</v>
      </c>
      <c r="D381" s="18" t="s">
        <v>120</v>
      </c>
      <c r="E381" s="21" t="s">
        <v>83</v>
      </c>
      <c r="F381" s="20">
        <f t="shared" si="139"/>
        <v>16961041</v>
      </c>
      <c r="G381" s="20">
        <f t="shared" si="139"/>
        <v>16508041</v>
      </c>
      <c r="H381" s="20">
        <f t="shared" si="139"/>
        <v>16508041</v>
      </c>
    </row>
    <row r="382" spans="1:8" s="2" customFormat="1" ht="28.5" customHeight="1" x14ac:dyDescent="0.25">
      <c r="A382" s="11" t="s">
        <v>41</v>
      </c>
      <c r="B382" s="12" t="s">
        <v>99</v>
      </c>
      <c r="C382" s="12" t="s">
        <v>68</v>
      </c>
      <c r="D382" s="18" t="s">
        <v>120</v>
      </c>
      <c r="E382" s="38" t="s">
        <v>42</v>
      </c>
      <c r="F382" s="22">
        <v>16961041</v>
      </c>
      <c r="G382" s="22">
        <v>16508041</v>
      </c>
      <c r="H382" s="22">
        <v>16508041</v>
      </c>
    </row>
    <row r="383" spans="1:8" s="2" customFormat="1" ht="44.25" customHeight="1" x14ac:dyDescent="0.25">
      <c r="A383" s="31" t="s">
        <v>274</v>
      </c>
      <c r="B383" s="12" t="s">
        <v>99</v>
      </c>
      <c r="C383" s="12" t="s">
        <v>68</v>
      </c>
      <c r="D383" s="18" t="s">
        <v>313</v>
      </c>
      <c r="E383" s="21" t="s">
        <v>2</v>
      </c>
      <c r="F383" s="20">
        <f t="shared" ref="F383:H384" si="140">F384</f>
        <v>39400</v>
      </c>
      <c r="G383" s="20">
        <f t="shared" si="140"/>
        <v>0</v>
      </c>
      <c r="H383" s="20">
        <f t="shared" si="140"/>
        <v>0</v>
      </c>
    </row>
    <row r="384" spans="1:8" s="2" customFormat="1" ht="51.75" customHeight="1" x14ac:dyDescent="0.25">
      <c r="A384" s="31" t="s">
        <v>104</v>
      </c>
      <c r="B384" s="12" t="s">
        <v>99</v>
      </c>
      <c r="C384" s="12" t="s">
        <v>68</v>
      </c>
      <c r="D384" s="18" t="s">
        <v>313</v>
      </c>
      <c r="E384" s="21" t="s">
        <v>83</v>
      </c>
      <c r="F384" s="20">
        <f t="shared" si="140"/>
        <v>39400</v>
      </c>
      <c r="G384" s="20">
        <f t="shared" si="140"/>
        <v>0</v>
      </c>
      <c r="H384" s="20">
        <f t="shared" si="140"/>
        <v>0</v>
      </c>
    </row>
    <row r="385" spans="1:8" s="2" customFormat="1" ht="26.25" customHeight="1" x14ac:dyDescent="0.25">
      <c r="A385" s="31" t="s">
        <v>41</v>
      </c>
      <c r="B385" s="12" t="s">
        <v>99</v>
      </c>
      <c r="C385" s="12" t="s">
        <v>68</v>
      </c>
      <c r="D385" s="18" t="s">
        <v>313</v>
      </c>
      <c r="E385" s="38" t="s">
        <v>42</v>
      </c>
      <c r="F385" s="22">
        <v>39400</v>
      </c>
      <c r="G385" s="22">
        <v>0</v>
      </c>
      <c r="H385" s="22">
        <v>0</v>
      </c>
    </row>
    <row r="386" spans="1:8" s="2" customFormat="1" ht="52.5" customHeight="1" x14ac:dyDescent="0.25">
      <c r="A386" s="31" t="s">
        <v>267</v>
      </c>
      <c r="B386" s="12" t="s">
        <v>99</v>
      </c>
      <c r="C386" s="12" t="s">
        <v>68</v>
      </c>
      <c r="D386" s="18" t="s">
        <v>458</v>
      </c>
      <c r="E386" s="38" t="s">
        <v>2</v>
      </c>
      <c r="F386" s="20">
        <f>F387</f>
        <v>4000000</v>
      </c>
      <c r="G386" s="20">
        <f t="shared" ref="G386:H386" si="141">G387</f>
        <v>0</v>
      </c>
      <c r="H386" s="20">
        <f t="shared" si="141"/>
        <v>0</v>
      </c>
    </row>
    <row r="387" spans="1:8" s="2" customFormat="1" ht="48" customHeight="1" x14ac:dyDescent="0.25">
      <c r="A387" s="31" t="s">
        <v>104</v>
      </c>
      <c r="B387" s="12" t="s">
        <v>99</v>
      </c>
      <c r="C387" s="12" t="s">
        <v>68</v>
      </c>
      <c r="D387" s="18" t="s">
        <v>458</v>
      </c>
      <c r="E387" s="38" t="s">
        <v>83</v>
      </c>
      <c r="F387" s="20">
        <f>F388</f>
        <v>4000000</v>
      </c>
      <c r="G387" s="20">
        <f t="shared" ref="G387:H387" si="142">G388</f>
        <v>0</v>
      </c>
      <c r="H387" s="20">
        <f t="shared" si="142"/>
        <v>0</v>
      </c>
    </row>
    <row r="388" spans="1:8" s="2" customFormat="1" ht="26.25" customHeight="1" x14ac:dyDescent="0.25">
      <c r="A388" s="31" t="s">
        <v>41</v>
      </c>
      <c r="B388" s="12" t="s">
        <v>99</v>
      </c>
      <c r="C388" s="12" t="s">
        <v>68</v>
      </c>
      <c r="D388" s="18" t="s">
        <v>458</v>
      </c>
      <c r="E388" s="38" t="s">
        <v>42</v>
      </c>
      <c r="F388" s="22">
        <v>4000000</v>
      </c>
      <c r="G388" s="22">
        <v>0</v>
      </c>
      <c r="H388" s="22">
        <v>0</v>
      </c>
    </row>
    <row r="389" spans="1:8" s="2" customFormat="1" ht="58.5" customHeight="1" x14ac:dyDescent="0.25">
      <c r="A389" s="31" t="s">
        <v>401</v>
      </c>
      <c r="B389" s="12" t="s">
        <v>99</v>
      </c>
      <c r="C389" s="12" t="s">
        <v>68</v>
      </c>
      <c r="D389" s="18" t="s">
        <v>379</v>
      </c>
      <c r="E389" s="21" t="s">
        <v>2</v>
      </c>
      <c r="F389" s="23">
        <f>F390</f>
        <v>25914572.859999999</v>
      </c>
      <c r="G389" s="23">
        <f t="shared" ref="G389:H389" si="143">G390</f>
        <v>0</v>
      </c>
      <c r="H389" s="23">
        <f t="shared" si="143"/>
        <v>0</v>
      </c>
    </row>
    <row r="390" spans="1:8" s="2" customFormat="1" ht="54.75" customHeight="1" x14ac:dyDescent="0.25">
      <c r="A390" s="31" t="s">
        <v>104</v>
      </c>
      <c r="B390" s="12" t="s">
        <v>99</v>
      </c>
      <c r="C390" s="12" t="s">
        <v>68</v>
      </c>
      <c r="D390" s="18" t="s">
        <v>379</v>
      </c>
      <c r="E390" s="38" t="s">
        <v>83</v>
      </c>
      <c r="F390" s="23">
        <f>F391</f>
        <v>25914572.859999999</v>
      </c>
      <c r="G390" s="23">
        <f t="shared" ref="G390:H390" si="144">G391</f>
        <v>0</v>
      </c>
      <c r="H390" s="23">
        <f t="shared" si="144"/>
        <v>0</v>
      </c>
    </row>
    <row r="391" spans="1:8" s="2" customFormat="1" ht="23.25" customHeight="1" x14ac:dyDescent="0.25">
      <c r="A391" s="11" t="s">
        <v>41</v>
      </c>
      <c r="B391" s="12" t="s">
        <v>99</v>
      </c>
      <c r="C391" s="12" t="s">
        <v>68</v>
      </c>
      <c r="D391" s="18" t="s">
        <v>379</v>
      </c>
      <c r="E391" s="38" t="s">
        <v>42</v>
      </c>
      <c r="F391" s="22">
        <v>25914572.859999999</v>
      </c>
      <c r="G391" s="22">
        <v>0</v>
      </c>
      <c r="H391" s="22">
        <v>0</v>
      </c>
    </row>
    <row r="392" spans="1:8" s="2" customFormat="1" ht="56.25" customHeight="1" x14ac:dyDescent="0.25">
      <c r="A392" s="11" t="s">
        <v>215</v>
      </c>
      <c r="B392" s="38" t="s">
        <v>99</v>
      </c>
      <c r="C392" s="38" t="s">
        <v>68</v>
      </c>
      <c r="D392" s="40" t="s">
        <v>100</v>
      </c>
      <c r="E392" s="38" t="s">
        <v>2</v>
      </c>
      <c r="F392" s="20">
        <f>F393</f>
        <v>32096288.969999999</v>
      </c>
      <c r="G392" s="20">
        <f>G393</f>
        <v>28630943</v>
      </c>
      <c r="H392" s="20">
        <f>H393</f>
        <v>28630943</v>
      </c>
    </row>
    <row r="393" spans="1:8" s="2" customFormat="1" ht="79.5" customHeight="1" x14ac:dyDescent="0.25">
      <c r="A393" s="11" t="s">
        <v>113</v>
      </c>
      <c r="B393" s="21" t="s">
        <v>99</v>
      </c>
      <c r="C393" s="21" t="s">
        <v>68</v>
      </c>
      <c r="D393" s="30" t="s">
        <v>114</v>
      </c>
      <c r="E393" s="21" t="s">
        <v>2</v>
      </c>
      <c r="F393" s="20">
        <f>F394+F400+F403+F397</f>
        <v>32096288.969999999</v>
      </c>
      <c r="G393" s="20">
        <f t="shared" ref="G393:H393" si="145">G394+G400+G403+G397</f>
        <v>28630943</v>
      </c>
      <c r="H393" s="20">
        <f t="shared" si="145"/>
        <v>28630943</v>
      </c>
    </row>
    <row r="394" spans="1:8" s="2" customFormat="1" ht="57.75" customHeight="1" x14ac:dyDescent="0.25">
      <c r="A394" s="11" t="s">
        <v>115</v>
      </c>
      <c r="B394" s="21" t="s">
        <v>99</v>
      </c>
      <c r="C394" s="21" t="s">
        <v>68</v>
      </c>
      <c r="D394" s="30" t="s">
        <v>116</v>
      </c>
      <c r="E394" s="21" t="s">
        <v>2</v>
      </c>
      <c r="F394" s="20">
        <f t="shared" ref="F394:H395" si="146">F395</f>
        <v>30677183.969999999</v>
      </c>
      <c r="G394" s="20">
        <f t="shared" si="146"/>
        <v>27321838</v>
      </c>
      <c r="H394" s="20">
        <f t="shared" si="146"/>
        <v>27321838</v>
      </c>
    </row>
    <row r="395" spans="1:8" s="2" customFormat="1" ht="54.75" customHeight="1" x14ac:dyDescent="0.25">
      <c r="A395" s="11" t="s">
        <v>104</v>
      </c>
      <c r="B395" s="21" t="s">
        <v>99</v>
      </c>
      <c r="C395" s="21" t="s">
        <v>68</v>
      </c>
      <c r="D395" s="30" t="s">
        <v>116</v>
      </c>
      <c r="E395" s="21" t="s">
        <v>83</v>
      </c>
      <c r="F395" s="20">
        <f t="shared" si="146"/>
        <v>30677183.969999999</v>
      </c>
      <c r="G395" s="20">
        <f t="shared" si="146"/>
        <v>27321838</v>
      </c>
      <c r="H395" s="20">
        <f t="shared" si="146"/>
        <v>27321838</v>
      </c>
    </row>
    <row r="396" spans="1:8" s="2" customFormat="1" ht="26.25" customHeight="1" x14ac:dyDescent="0.25">
      <c r="A396" s="11" t="s">
        <v>41</v>
      </c>
      <c r="B396" s="21" t="s">
        <v>99</v>
      </c>
      <c r="C396" s="21" t="s">
        <v>68</v>
      </c>
      <c r="D396" s="30" t="s">
        <v>116</v>
      </c>
      <c r="E396" s="38" t="s">
        <v>42</v>
      </c>
      <c r="F396" s="22">
        <v>30677183.969999999</v>
      </c>
      <c r="G396" s="22">
        <v>27321838</v>
      </c>
      <c r="H396" s="22">
        <v>27321838</v>
      </c>
    </row>
    <row r="397" spans="1:8" s="2" customFormat="1" ht="44.25" customHeight="1" x14ac:dyDescent="0.25">
      <c r="A397" s="34" t="s">
        <v>351</v>
      </c>
      <c r="B397" s="21" t="s">
        <v>99</v>
      </c>
      <c r="C397" s="21" t="s">
        <v>68</v>
      </c>
      <c r="D397" s="40" t="s">
        <v>352</v>
      </c>
      <c r="E397" s="21" t="s">
        <v>2</v>
      </c>
      <c r="F397" s="20">
        <f t="shared" ref="F397:H398" si="147">F398</f>
        <v>1309105</v>
      </c>
      <c r="G397" s="20">
        <f t="shared" si="147"/>
        <v>1309105</v>
      </c>
      <c r="H397" s="20">
        <f t="shared" si="147"/>
        <v>1309105</v>
      </c>
    </row>
    <row r="398" spans="1:8" s="2" customFormat="1" ht="58.5" customHeight="1" x14ac:dyDescent="0.25">
      <c r="A398" s="34" t="s">
        <v>104</v>
      </c>
      <c r="B398" s="21" t="s">
        <v>99</v>
      </c>
      <c r="C398" s="21" t="s">
        <v>68</v>
      </c>
      <c r="D398" s="40" t="s">
        <v>352</v>
      </c>
      <c r="E398" s="21" t="s">
        <v>83</v>
      </c>
      <c r="F398" s="20">
        <f t="shared" si="147"/>
        <v>1309105</v>
      </c>
      <c r="G398" s="20">
        <f t="shared" si="147"/>
        <v>1309105</v>
      </c>
      <c r="H398" s="20">
        <f t="shared" si="147"/>
        <v>1309105</v>
      </c>
    </row>
    <row r="399" spans="1:8" s="2" customFormat="1" ht="26.25" customHeight="1" x14ac:dyDescent="0.25">
      <c r="A399" s="34" t="s">
        <v>41</v>
      </c>
      <c r="B399" s="21" t="s">
        <v>99</v>
      </c>
      <c r="C399" s="21" t="s">
        <v>68</v>
      </c>
      <c r="D399" s="40" t="s">
        <v>352</v>
      </c>
      <c r="E399" s="38" t="s">
        <v>42</v>
      </c>
      <c r="F399" s="22">
        <v>1309105</v>
      </c>
      <c r="G399" s="22">
        <v>1309105</v>
      </c>
      <c r="H399" s="22">
        <v>1309105</v>
      </c>
    </row>
    <row r="400" spans="1:8" s="2" customFormat="1" ht="63" x14ac:dyDescent="0.25">
      <c r="A400" s="31" t="s">
        <v>267</v>
      </c>
      <c r="B400" s="21" t="s">
        <v>99</v>
      </c>
      <c r="C400" s="21" t="s">
        <v>68</v>
      </c>
      <c r="D400" s="30" t="s">
        <v>270</v>
      </c>
      <c r="E400" s="21" t="s">
        <v>2</v>
      </c>
      <c r="F400" s="20">
        <f t="shared" ref="F400:H401" si="148">F401</f>
        <v>60000</v>
      </c>
      <c r="G400" s="20">
        <f t="shared" si="148"/>
        <v>0</v>
      </c>
      <c r="H400" s="20">
        <f t="shared" si="148"/>
        <v>0</v>
      </c>
    </row>
    <row r="401" spans="1:8" s="2" customFormat="1" ht="54.75" customHeight="1" x14ac:dyDescent="0.25">
      <c r="A401" s="31" t="s">
        <v>104</v>
      </c>
      <c r="B401" s="21" t="s">
        <v>99</v>
      </c>
      <c r="C401" s="21" t="s">
        <v>68</v>
      </c>
      <c r="D401" s="30" t="s">
        <v>270</v>
      </c>
      <c r="E401" s="21" t="s">
        <v>83</v>
      </c>
      <c r="F401" s="20">
        <f t="shared" si="148"/>
        <v>60000</v>
      </c>
      <c r="G401" s="20">
        <f t="shared" si="148"/>
        <v>0</v>
      </c>
      <c r="H401" s="20">
        <f t="shared" si="148"/>
        <v>0</v>
      </c>
    </row>
    <row r="402" spans="1:8" s="2" customFormat="1" ht="29.25" customHeight="1" x14ac:dyDescent="0.25">
      <c r="A402" s="31" t="s">
        <v>41</v>
      </c>
      <c r="B402" s="21" t="s">
        <v>99</v>
      </c>
      <c r="C402" s="21" t="s">
        <v>68</v>
      </c>
      <c r="D402" s="30" t="s">
        <v>270</v>
      </c>
      <c r="E402" s="21" t="s">
        <v>42</v>
      </c>
      <c r="F402" s="22">
        <v>60000</v>
      </c>
      <c r="G402" s="22">
        <v>0</v>
      </c>
      <c r="H402" s="22">
        <v>0</v>
      </c>
    </row>
    <row r="403" spans="1:8" s="2" customFormat="1" ht="56.25" customHeight="1" x14ac:dyDescent="0.25">
      <c r="A403" s="31" t="s">
        <v>268</v>
      </c>
      <c r="B403" s="21" t="s">
        <v>99</v>
      </c>
      <c r="C403" s="21" t="s">
        <v>68</v>
      </c>
      <c r="D403" s="30" t="s">
        <v>400</v>
      </c>
      <c r="E403" s="21" t="s">
        <v>2</v>
      </c>
      <c r="F403" s="20">
        <f t="shared" ref="F403:H404" si="149">F404</f>
        <v>50000</v>
      </c>
      <c r="G403" s="20">
        <f t="shared" si="149"/>
        <v>0</v>
      </c>
      <c r="H403" s="20">
        <f t="shared" si="149"/>
        <v>0</v>
      </c>
    </row>
    <row r="404" spans="1:8" s="2" customFormat="1" ht="51.75" customHeight="1" x14ac:dyDescent="0.25">
      <c r="A404" s="31" t="s">
        <v>104</v>
      </c>
      <c r="B404" s="21" t="s">
        <v>99</v>
      </c>
      <c r="C404" s="21" t="s">
        <v>68</v>
      </c>
      <c r="D404" s="30" t="s">
        <v>400</v>
      </c>
      <c r="E404" s="21" t="s">
        <v>83</v>
      </c>
      <c r="F404" s="20">
        <f t="shared" si="149"/>
        <v>50000</v>
      </c>
      <c r="G404" s="20">
        <f t="shared" si="149"/>
        <v>0</v>
      </c>
      <c r="H404" s="20">
        <f t="shared" si="149"/>
        <v>0</v>
      </c>
    </row>
    <row r="405" spans="1:8" s="2" customFormat="1" ht="24.75" customHeight="1" x14ac:dyDescent="0.25">
      <c r="A405" s="31" t="s">
        <v>41</v>
      </c>
      <c r="B405" s="21" t="s">
        <v>99</v>
      </c>
      <c r="C405" s="21" t="s">
        <v>68</v>
      </c>
      <c r="D405" s="30" t="s">
        <v>400</v>
      </c>
      <c r="E405" s="38" t="s">
        <v>42</v>
      </c>
      <c r="F405" s="22">
        <v>50000</v>
      </c>
      <c r="G405" s="22">
        <v>0</v>
      </c>
      <c r="H405" s="22">
        <v>0</v>
      </c>
    </row>
    <row r="406" spans="1:8" s="2" customFormat="1" ht="51.75" customHeight="1" x14ac:dyDescent="0.25">
      <c r="A406" s="31" t="s">
        <v>335</v>
      </c>
      <c r="B406" s="15" t="s">
        <v>99</v>
      </c>
      <c r="C406" s="15" t="s">
        <v>72</v>
      </c>
      <c r="D406" s="25" t="s">
        <v>60</v>
      </c>
      <c r="E406" s="15" t="s">
        <v>2</v>
      </c>
      <c r="F406" s="20">
        <f t="shared" ref="F406:H409" si="150">F407</f>
        <v>200000</v>
      </c>
      <c r="G406" s="20">
        <f t="shared" si="150"/>
        <v>0</v>
      </c>
      <c r="H406" s="20">
        <f t="shared" si="150"/>
        <v>0</v>
      </c>
    </row>
    <row r="407" spans="1:8" s="2" customFormat="1" ht="55.5" customHeight="1" x14ac:dyDescent="0.25">
      <c r="A407" s="11" t="s">
        <v>336</v>
      </c>
      <c r="B407" s="12" t="s">
        <v>99</v>
      </c>
      <c r="C407" s="12" t="s">
        <v>72</v>
      </c>
      <c r="D407" s="18" t="s">
        <v>337</v>
      </c>
      <c r="E407" s="12" t="s">
        <v>2</v>
      </c>
      <c r="F407" s="20">
        <f t="shared" si="150"/>
        <v>200000</v>
      </c>
      <c r="G407" s="20">
        <f t="shared" si="150"/>
        <v>0</v>
      </c>
      <c r="H407" s="20">
        <f t="shared" si="150"/>
        <v>0</v>
      </c>
    </row>
    <row r="408" spans="1:8" s="2" customFormat="1" ht="72.75" customHeight="1" x14ac:dyDescent="0.25">
      <c r="A408" s="31" t="s">
        <v>339</v>
      </c>
      <c r="B408" s="12" t="s">
        <v>99</v>
      </c>
      <c r="C408" s="12" t="s">
        <v>72</v>
      </c>
      <c r="D408" s="18" t="s">
        <v>338</v>
      </c>
      <c r="E408" s="12" t="s">
        <v>2</v>
      </c>
      <c r="F408" s="20">
        <f t="shared" si="150"/>
        <v>200000</v>
      </c>
      <c r="G408" s="20">
        <f t="shared" si="150"/>
        <v>0</v>
      </c>
      <c r="H408" s="20">
        <f t="shared" si="150"/>
        <v>0</v>
      </c>
    </row>
    <row r="409" spans="1:8" s="2" customFormat="1" ht="52.5" customHeight="1" x14ac:dyDescent="0.25">
      <c r="A409" s="31" t="s">
        <v>244</v>
      </c>
      <c r="B409" s="12" t="s">
        <v>99</v>
      </c>
      <c r="C409" s="12" t="s">
        <v>72</v>
      </c>
      <c r="D409" s="18" t="s">
        <v>338</v>
      </c>
      <c r="E409" s="12" t="s">
        <v>73</v>
      </c>
      <c r="F409" s="20">
        <f t="shared" si="150"/>
        <v>200000</v>
      </c>
      <c r="G409" s="20">
        <f t="shared" si="150"/>
        <v>0</v>
      </c>
      <c r="H409" s="20">
        <f t="shared" si="150"/>
        <v>0</v>
      </c>
    </row>
    <row r="410" spans="1:8" s="2" customFormat="1" ht="54.75" customHeight="1" x14ac:dyDescent="0.25">
      <c r="A410" s="31" t="s">
        <v>225</v>
      </c>
      <c r="B410" s="12" t="s">
        <v>99</v>
      </c>
      <c r="C410" s="12" t="s">
        <v>72</v>
      </c>
      <c r="D410" s="18" t="s">
        <v>338</v>
      </c>
      <c r="E410" s="15" t="s">
        <v>6</v>
      </c>
      <c r="F410" s="22">
        <v>200000</v>
      </c>
      <c r="G410" s="22">
        <v>0</v>
      </c>
      <c r="H410" s="22">
        <v>0</v>
      </c>
    </row>
    <row r="411" spans="1:8" s="2" customFormat="1" ht="24.75" customHeight="1" x14ac:dyDescent="0.25">
      <c r="A411" s="31" t="s">
        <v>162</v>
      </c>
      <c r="B411" s="12" t="s">
        <v>99</v>
      </c>
      <c r="C411" s="12" t="s">
        <v>99</v>
      </c>
      <c r="D411" s="30" t="s">
        <v>60</v>
      </c>
      <c r="E411" s="21" t="s">
        <v>2</v>
      </c>
      <c r="F411" s="20">
        <f>F412</f>
        <v>450000</v>
      </c>
      <c r="G411" s="20">
        <f t="shared" ref="G411:H411" si="151">G412</f>
        <v>0</v>
      </c>
      <c r="H411" s="20">
        <f t="shared" si="151"/>
        <v>0</v>
      </c>
    </row>
    <row r="412" spans="1:8" s="2" customFormat="1" ht="69.75" customHeight="1" x14ac:dyDescent="0.25">
      <c r="A412" s="11" t="s">
        <v>216</v>
      </c>
      <c r="B412" s="12" t="s">
        <v>99</v>
      </c>
      <c r="C412" s="12" t="s">
        <v>99</v>
      </c>
      <c r="D412" s="18" t="s">
        <v>117</v>
      </c>
      <c r="E412" s="21" t="s">
        <v>2</v>
      </c>
      <c r="F412" s="20">
        <f>F413</f>
        <v>450000</v>
      </c>
      <c r="G412" s="20">
        <f>G413</f>
        <v>0</v>
      </c>
      <c r="H412" s="20">
        <f>H413</f>
        <v>0</v>
      </c>
    </row>
    <row r="413" spans="1:8" s="2" customFormat="1" ht="26.25" customHeight="1" x14ac:dyDescent="0.25">
      <c r="A413" s="31" t="s">
        <v>431</v>
      </c>
      <c r="B413" s="12" t="s">
        <v>99</v>
      </c>
      <c r="C413" s="12" t="s">
        <v>99</v>
      </c>
      <c r="D413" s="18" t="s">
        <v>283</v>
      </c>
      <c r="E413" s="21" t="s">
        <v>2</v>
      </c>
      <c r="F413" s="20">
        <f>F414</f>
        <v>450000</v>
      </c>
      <c r="G413" s="20">
        <f t="shared" ref="G413:H413" si="152">G414</f>
        <v>0</v>
      </c>
      <c r="H413" s="20">
        <f t="shared" si="152"/>
        <v>0</v>
      </c>
    </row>
    <row r="414" spans="1:8" s="2" customFormat="1" ht="39.75" customHeight="1" x14ac:dyDescent="0.25">
      <c r="A414" s="31" t="s">
        <v>282</v>
      </c>
      <c r="B414" s="12" t="s">
        <v>99</v>
      </c>
      <c r="C414" s="12" t="s">
        <v>99</v>
      </c>
      <c r="D414" s="18" t="s">
        <v>284</v>
      </c>
      <c r="E414" s="21" t="s">
        <v>2</v>
      </c>
      <c r="F414" s="20">
        <f t="shared" ref="F414:H415" si="153">F415</f>
        <v>450000</v>
      </c>
      <c r="G414" s="20">
        <f t="shared" si="153"/>
        <v>0</v>
      </c>
      <c r="H414" s="20">
        <f t="shared" si="153"/>
        <v>0</v>
      </c>
    </row>
    <row r="415" spans="1:8" s="2" customFormat="1" ht="54" customHeight="1" x14ac:dyDescent="0.25">
      <c r="A415" s="31" t="s">
        <v>104</v>
      </c>
      <c r="B415" s="12" t="s">
        <v>99</v>
      </c>
      <c r="C415" s="12" t="s">
        <v>99</v>
      </c>
      <c r="D415" s="18" t="s">
        <v>284</v>
      </c>
      <c r="E415" s="21" t="s">
        <v>83</v>
      </c>
      <c r="F415" s="20">
        <f t="shared" si="153"/>
        <v>450000</v>
      </c>
      <c r="G415" s="20">
        <f t="shared" si="153"/>
        <v>0</v>
      </c>
      <c r="H415" s="20">
        <f t="shared" si="153"/>
        <v>0</v>
      </c>
    </row>
    <row r="416" spans="1:8" s="2" customFormat="1" ht="25.5" customHeight="1" x14ac:dyDescent="0.25">
      <c r="A416" s="31" t="s">
        <v>41</v>
      </c>
      <c r="B416" s="12" t="s">
        <v>99</v>
      </c>
      <c r="C416" s="12" t="s">
        <v>99</v>
      </c>
      <c r="D416" s="18" t="s">
        <v>284</v>
      </c>
      <c r="E416" s="21" t="s">
        <v>42</v>
      </c>
      <c r="F416" s="22">
        <v>450000</v>
      </c>
      <c r="G416" s="22">
        <v>0</v>
      </c>
      <c r="H416" s="22">
        <v>0</v>
      </c>
    </row>
    <row r="417" spans="1:8" s="2" customFormat="1" ht="22.5" customHeight="1" x14ac:dyDescent="0.25">
      <c r="A417" s="11" t="s">
        <v>27</v>
      </c>
      <c r="B417" s="38" t="s">
        <v>99</v>
      </c>
      <c r="C417" s="38" t="s">
        <v>91</v>
      </c>
      <c r="D417" s="40" t="s">
        <v>60</v>
      </c>
      <c r="E417" s="38" t="s">
        <v>2</v>
      </c>
      <c r="F417" s="20">
        <f>F418</f>
        <v>26090280.759999998</v>
      </c>
      <c r="G417" s="20">
        <f t="shared" ref="G417:H417" si="154">G418</f>
        <v>22009104.800000001</v>
      </c>
      <c r="H417" s="20">
        <f t="shared" si="154"/>
        <v>22009104.800000001</v>
      </c>
    </row>
    <row r="418" spans="1:8" s="2" customFormat="1" ht="54" customHeight="1" x14ac:dyDescent="0.25">
      <c r="A418" s="11" t="s">
        <v>215</v>
      </c>
      <c r="B418" s="21" t="s">
        <v>99</v>
      </c>
      <c r="C418" s="21" t="s">
        <v>91</v>
      </c>
      <c r="D418" s="30" t="s">
        <v>100</v>
      </c>
      <c r="E418" s="21" t="s">
        <v>2</v>
      </c>
      <c r="F418" s="20">
        <f>F419+F432+F428</f>
        <v>26090280.759999998</v>
      </c>
      <c r="G418" s="20">
        <f>G419+G432+G428</f>
        <v>22009104.800000001</v>
      </c>
      <c r="H418" s="20">
        <f>H419+H432+H428</f>
        <v>22009104.800000001</v>
      </c>
    </row>
    <row r="419" spans="1:8" s="2" customFormat="1" ht="70.5" customHeight="1" x14ac:dyDescent="0.25">
      <c r="A419" s="11" t="s">
        <v>113</v>
      </c>
      <c r="B419" s="21" t="s">
        <v>99</v>
      </c>
      <c r="C419" s="21" t="s">
        <v>91</v>
      </c>
      <c r="D419" s="30" t="s">
        <v>114</v>
      </c>
      <c r="E419" s="21" t="s">
        <v>2</v>
      </c>
      <c r="F419" s="20">
        <f>F423+F420</f>
        <v>4554595.07</v>
      </c>
      <c r="G419" s="20">
        <f t="shared" ref="G419:H419" si="155">G423+G420</f>
        <v>4268026.8</v>
      </c>
      <c r="H419" s="20">
        <f t="shared" si="155"/>
        <v>4268026.8</v>
      </c>
    </row>
    <row r="420" spans="1:8" s="2" customFormat="1" ht="52.5" customHeight="1" x14ac:dyDescent="0.25">
      <c r="A420" s="32" t="s">
        <v>271</v>
      </c>
      <c r="B420" s="21" t="s">
        <v>99</v>
      </c>
      <c r="C420" s="21" t="s">
        <v>91</v>
      </c>
      <c r="D420" s="30" t="s">
        <v>272</v>
      </c>
      <c r="E420" s="21" t="s">
        <v>2</v>
      </c>
      <c r="F420" s="20">
        <f>F421</f>
        <v>1313625.07</v>
      </c>
      <c r="G420" s="20">
        <f t="shared" ref="G420:H420" si="156">G421</f>
        <v>0</v>
      </c>
      <c r="H420" s="20">
        <f t="shared" si="156"/>
        <v>0</v>
      </c>
    </row>
    <row r="421" spans="1:8" s="2" customFormat="1" ht="51.75" customHeight="1" x14ac:dyDescent="0.25">
      <c r="A421" s="32" t="s">
        <v>104</v>
      </c>
      <c r="B421" s="21" t="s">
        <v>99</v>
      </c>
      <c r="C421" s="21" t="s">
        <v>91</v>
      </c>
      <c r="D421" s="30" t="s">
        <v>272</v>
      </c>
      <c r="E421" s="21" t="s">
        <v>83</v>
      </c>
      <c r="F421" s="20">
        <f>F422</f>
        <v>1313625.07</v>
      </c>
      <c r="G421" s="20">
        <f t="shared" ref="G421:H421" si="157">G422</f>
        <v>0</v>
      </c>
      <c r="H421" s="20">
        <f t="shared" si="157"/>
        <v>0</v>
      </c>
    </row>
    <row r="422" spans="1:8" s="2" customFormat="1" ht="26.25" customHeight="1" x14ac:dyDescent="0.25">
      <c r="A422" s="32" t="s">
        <v>41</v>
      </c>
      <c r="B422" s="21" t="s">
        <v>99</v>
      </c>
      <c r="C422" s="21" t="s">
        <v>91</v>
      </c>
      <c r="D422" s="30" t="s">
        <v>272</v>
      </c>
      <c r="E422" s="21" t="s">
        <v>42</v>
      </c>
      <c r="F422" s="22">
        <v>1313625.07</v>
      </c>
      <c r="G422" s="22">
        <v>0</v>
      </c>
      <c r="H422" s="22">
        <v>0</v>
      </c>
    </row>
    <row r="423" spans="1:8" s="2" customFormat="1" ht="57" customHeight="1" x14ac:dyDescent="0.25">
      <c r="A423" s="11" t="s">
        <v>378</v>
      </c>
      <c r="B423" s="21" t="s">
        <v>99</v>
      </c>
      <c r="C423" s="21" t="s">
        <v>91</v>
      </c>
      <c r="D423" s="30" t="s">
        <v>121</v>
      </c>
      <c r="E423" s="21" t="s">
        <v>2</v>
      </c>
      <c r="F423" s="20">
        <f>F424+F426</f>
        <v>3240970</v>
      </c>
      <c r="G423" s="20">
        <f t="shared" ref="G423:H423" si="158">G424+G426</f>
        <v>4268026.8</v>
      </c>
      <c r="H423" s="20">
        <f t="shared" si="158"/>
        <v>4268026.8</v>
      </c>
    </row>
    <row r="424" spans="1:8" s="2" customFormat="1" ht="39" customHeight="1" x14ac:dyDescent="0.25">
      <c r="A424" s="11" t="s">
        <v>122</v>
      </c>
      <c r="B424" s="21" t="s">
        <v>99</v>
      </c>
      <c r="C424" s="21" t="s">
        <v>91</v>
      </c>
      <c r="D424" s="30" t="s">
        <v>121</v>
      </c>
      <c r="E424" s="21" t="s">
        <v>123</v>
      </c>
      <c r="F424" s="20">
        <f>F425</f>
        <v>120000</v>
      </c>
      <c r="G424" s="20">
        <f t="shared" ref="G424:H424" si="159">G425</f>
        <v>120000</v>
      </c>
      <c r="H424" s="20">
        <f t="shared" si="159"/>
        <v>120000</v>
      </c>
    </row>
    <row r="425" spans="1:8" s="2" customFormat="1" ht="55.5" customHeight="1" x14ac:dyDescent="0.25">
      <c r="A425" s="11" t="s">
        <v>44</v>
      </c>
      <c r="B425" s="21" t="s">
        <v>99</v>
      </c>
      <c r="C425" s="21" t="s">
        <v>91</v>
      </c>
      <c r="D425" s="30" t="s">
        <v>121</v>
      </c>
      <c r="E425" s="38" t="s">
        <v>45</v>
      </c>
      <c r="F425" s="22">
        <v>120000</v>
      </c>
      <c r="G425" s="22">
        <v>120000</v>
      </c>
      <c r="H425" s="22">
        <v>120000</v>
      </c>
    </row>
    <row r="426" spans="1:8" s="2" customFormat="1" ht="54" customHeight="1" x14ac:dyDescent="0.25">
      <c r="A426" s="11" t="s">
        <v>104</v>
      </c>
      <c r="B426" s="21" t="s">
        <v>99</v>
      </c>
      <c r="C426" s="21" t="s">
        <v>91</v>
      </c>
      <c r="D426" s="30" t="s">
        <v>121</v>
      </c>
      <c r="E426" s="21" t="s">
        <v>83</v>
      </c>
      <c r="F426" s="23">
        <f>F427</f>
        <v>3120970</v>
      </c>
      <c r="G426" s="23">
        <f t="shared" ref="G426:H426" si="160">G427</f>
        <v>4148026.8</v>
      </c>
      <c r="H426" s="23">
        <f t="shared" si="160"/>
        <v>4148026.8</v>
      </c>
    </row>
    <row r="427" spans="1:8" s="2" customFormat="1" ht="26.25" customHeight="1" x14ac:dyDescent="0.25">
      <c r="A427" s="11" t="s">
        <v>41</v>
      </c>
      <c r="B427" s="21" t="s">
        <v>99</v>
      </c>
      <c r="C427" s="21" t="s">
        <v>91</v>
      </c>
      <c r="D427" s="30" t="s">
        <v>121</v>
      </c>
      <c r="E427" s="38" t="s">
        <v>42</v>
      </c>
      <c r="F427" s="22">
        <v>3120970</v>
      </c>
      <c r="G427" s="22">
        <v>4148026.8</v>
      </c>
      <c r="H427" s="22">
        <v>4148026.8</v>
      </c>
    </row>
    <row r="428" spans="1:8" s="2" customFormat="1" ht="38.25" customHeight="1" x14ac:dyDescent="0.25">
      <c r="A428" s="35" t="s">
        <v>273</v>
      </c>
      <c r="B428" s="21" t="s">
        <v>99</v>
      </c>
      <c r="C428" s="21" t="s">
        <v>91</v>
      </c>
      <c r="D428" s="30" t="s">
        <v>276</v>
      </c>
      <c r="E428" s="21" t="s">
        <v>2</v>
      </c>
      <c r="F428" s="23">
        <f>F429</f>
        <v>300000</v>
      </c>
      <c r="G428" s="23">
        <f t="shared" ref="G428:H428" si="161">G429</f>
        <v>0</v>
      </c>
      <c r="H428" s="23">
        <f t="shared" si="161"/>
        <v>0</v>
      </c>
    </row>
    <row r="429" spans="1:8" s="2" customFormat="1" ht="43.5" customHeight="1" x14ac:dyDescent="0.25">
      <c r="A429" s="32" t="s">
        <v>274</v>
      </c>
      <c r="B429" s="21" t="s">
        <v>99</v>
      </c>
      <c r="C429" s="21" t="s">
        <v>91</v>
      </c>
      <c r="D429" s="30" t="s">
        <v>277</v>
      </c>
      <c r="E429" s="21" t="s">
        <v>2</v>
      </c>
      <c r="F429" s="23">
        <f>F430</f>
        <v>300000</v>
      </c>
      <c r="G429" s="23">
        <f t="shared" ref="G429:H429" si="162">G430</f>
        <v>0</v>
      </c>
      <c r="H429" s="23">
        <f t="shared" si="162"/>
        <v>0</v>
      </c>
    </row>
    <row r="430" spans="1:8" s="2" customFormat="1" ht="59.25" customHeight="1" x14ac:dyDescent="0.25">
      <c r="A430" s="32" t="s">
        <v>275</v>
      </c>
      <c r="B430" s="21" t="s">
        <v>99</v>
      </c>
      <c r="C430" s="21" t="s">
        <v>91</v>
      </c>
      <c r="D430" s="30" t="s">
        <v>277</v>
      </c>
      <c r="E430" s="21" t="s">
        <v>73</v>
      </c>
      <c r="F430" s="23">
        <f>F431</f>
        <v>300000</v>
      </c>
      <c r="G430" s="23">
        <f t="shared" ref="G430:H430" si="163">G431</f>
        <v>0</v>
      </c>
      <c r="H430" s="23">
        <f t="shared" si="163"/>
        <v>0</v>
      </c>
    </row>
    <row r="431" spans="1:8" s="2" customFormat="1" ht="60.75" customHeight="1" x14ac:dyDescent="0.25">
      <c r="A431" s="32" t="s">
        <v>74</v>
      </c>
      <c r="B431" s="21" t="s">
        <v>99</v>
      </c>
      <c r="C431" s="21" t="s">
        <v>91</v>
      </c>
      <c r="D431" s="30" t="s">
        <v>277</v>
      </c>
      <c r="E431" s="21" t="s">
        <v>6</v>
      </c>
      <c r="F431" s="22">
        <v>300000</v>
      </c>
      <c r="G431" s="22">
        <v>0</v>
      </c>
      <c r="H431" s="22">
        <v>0</v>
      </c>
    </row>
    <row r="432" spans="1:8" s="2" customFormat="1" ht="55.5" customHeight="1" x14ac:dyDescent="0.25">
      <c r="A432" s="31" t="s">
        <v>217</v>
      </c>
      <c r="B432" s="21" t="s">
        <v>99</v>
      </c>
      <c r="C432" s="21" t="s">
        <v>91</v>
      </c>
      <c r="D432" s="30" t="s">
        <v>148</v>
      </c>
      <c r="E432" s="38" t="s">
        <v>2</v>
      </c>
      <c r="F432" s="20">
        <f>F433+F436+F443</f>
        <v>21235685.689999998</v>
      </c>
      <c r="G432" s="20">
        <f>G433+G436+G443</f>
        <v>17741078</v>
      </c>
      <c r="H432" s="20">
        <f>H433+H436+H443</f>
        <v>17741078</v>
      </c>
    </row>
    <row r="433" spans="1:8" s="2" customFormat="1" ht="70.5" customHeight="1" outlineLevel="5" x14ac:dyDescent="0.25">
      <c r="A433" s="11" t="s">
        <v>239</v>
      </c>
      <c r="B433" s="12" t="s">
        <v>99</v>
      </c>
      <c r="C433" s="12" t="s">
        <v>91</v>
      </c>
      <c r="D433" s="30" t="s">
        <v>125</v>
      </c>
      <c r="E433" s="21" t="s">
        <v>2</v>
      </c>
      <c r="F433" s="20">
        <f t="shared" ref="F433:H434" si="164">F434</f>
        <v>5298200</v>
      </c>
      <c r="G433" s="20">
        <f t="shared" si="164"/>
        <v>4481814</v>
      </c>
      <c r="H433" s="20">
        <f t="shared" si="164"/>
        <v>4481814</v>
      </c>
    </row>
    <row r="434" spans="1:8" s="2" customFormat="1" ht="102" customHeight="1" outlineLevel="5" x14ac:dyDescent="0.25">
      <c r="A434" s="11" t="s">
        <v>170</v>
      </c>
      <c r="B434" s="12" t="s">
        <v>99</v>
      </c>
      <c r="C434" s="12" t="s">
        <v>91</v>
      </c>
      <c r="D434" s="30" t="s">
        <v>125</v>
      </c>
      <c r="E434" s="21" t="s">
        <v>66</v>
      </c>
      <c r="F434" s="20">
        <f t="shared" si="164"/>
        <v>5298200</v>
      </c>
      <c r="G434" s="20">
        <f t="shared" si="164"/>
        <v>4481814</v>
      </c>
      <c r="H434" s="20">
        <f t="shared" si="164"/>
        <v>4481814</v>
      </c>
    </row>
    <row r="435" spans="1:8" s="2" customFormat="1" ht="42.75" customHeight="1" outlineLevel="5" x14ac:dyDescent="0.25">
      <c r="A435" s="11" t="s">
        <v>171</v>
      </c>
      <c r="B435" s="15" t="s">
        <v>99</v>
      </c>
      <c r="C435" s="15" t="s">
        <v>91</v>
      </c>
      <c r="D435" s="40" t="s">
        <v>125</v>
      </c>
      <c r="E435" s="38" t="s">
        <v>5</v>
      </c>
      <c r="F435" s="22">
        <v>5298200</v>
      </c>
      <c r="G435" s="22">
        <v>4481814</v>
      </c>
      <c r="H435" s="22">
        <v>4481814</v>
      </c>
    </row>
    <row r="436" spans="1:8" s="2" customFormat="1" ht="53.25" customHeight="1" outlineLevel="5" x14ac:dyDescent="0.25">
      <c r="A436" s="11" t="s">
        <v>28</v>
      </c>
      <c r="B436" s="21" t="s">
        <v>99</v>
      </c>
      <c r="C436" s="21" t="s">
        <v>91</v>
      </c>
      <c r="D436" s="30" t="s">
        <v>124</v>
      </c>
      <c r="E436" s="21" t="s">
        <v>2</v>
      </c>
      <c r="F436" s="20">
        <f>F437+F439+F441</f>
        <v>15449485.689999999</v>
      </c>
      <c r="G436" s="20">
        <f>G437+G439+G441</f>
        <v>13259264</v>
      </c>
      <c r="H436" s="20">
        <f>H437+H439+H441</f>
        <v>13259264</v>
      </c>
    </row>
    <row r="437" spans="1:8" s="2" customFormat="1" ht="100.5" customHeight="1" outlineLevel="5" x14ac:dyDescent="0.25">
      <c r="A437" s="11" t="s">
        <v>170</v>
      </c>
      <c r="B437" s="21" t="s">
        <v>99</v>
      </c>
      <c r="C437" s="21" t="s">
        <v>91</v>
      </c>
      <c r="D437" s="30" t="s">
        <v>124</v>
      </c>
      <c r="E437" s="21" t="s">
        <v>66</v>
      </c>
      <c r="F437" s="20">
        <f>F438</f>
        <v>13804834.689999999</v>
      </c>
      <c r="G437" s="20">
        <f>G438</f>
        <v>11614613</v>
      </c>
      <c r="H437" s="20">
        <f>H438</f>
        <v>11614613</v>
      </c>
    </row>
    <row r="438" spans="1:8" s="2" customFormat="1" ht="41.25" customHeight="1" outlineLevel="5" x14ac:dyDescent="0.25">
      <c r="A438" s="11" t="s">
        <v>16</v>
      </c>
      <c r="B438" s="21" t="s">
        <v>99</v>
      </c>
      <c r="C438" s="21" t="s">
        <v>91</v>
      </c>
      <c r="D438" s="30" t="s">
        <v>124</v>
      </c>
      <c r="E438" s="38" t="s">
        <v>17</v>
      </c>
      <c r="F438" s="22">
        <v>13804834.689999999</v>
      </c>
      <c r="G438" s="22">
        <v>11614613</v>
      </c>
      <c r="H438" s="22">
        <v>11614613</v>
      </c>
    </row>
    <row r="439" spans="1:8" s="2" customFormat="1" ht="38.25" customHeight="1" outlineLevel="5" x14ac:dyDescent="0.25">
      <c r="A439" s="11" t="s">
        <v>240</v>
      </c>
      <c r="B439" s="21" t="s">
        <v>99</v>
      </c>
      <c r="C439" s="21" t="s">
        <v>91</v>
      </c>
      <c r="D439" s="30" t="s">
        <v>124</v>
      </c>
      <c r="E439" s="21" t="s">
        <v>73</v>
      </c>
      <c r="F439" s="20">
        <f>F440</f>
        <v>1640651</v>
      </c>
      <c r="G439" s="20">
        <f>G440</f>
        <v>1640651</v>
      </c>
      <c r="H439" s="20">
        <f>H440</f>
        <v>1640651</v>
      </c>
    </row>
    <row r="440" spans="1:8" s="2" customFormat="1" ht="51.75" customHeight="1" outlineLevel="5" x14ac:dyDescent="0.25">
      <c r="A440" s="11" t="s">
        <v>74</v>
      </c>
      <c r="B440" s="21" t="s">
        <v>99</v>
      </c>
      <c r="C440" s="21" t="s">
        <v>91</v>
      </c>
      <c r="D440" s="30" t="s">
        <v>124</v>
      </c>
      <c r="E440" s="38" t="s">
        <v>6</v>
      </c>
      <c r="F440" s="22">
        <v>1640651</v>
      </c>
      <c r="G440" s="22">
        <v>1640651</v>
      </c>
      <c r="H440" s="22">
        <v>1640651</v>
      </c>
    </row>
    <row r="441" spans="1:8" s="2" customFormat="1" ht="24.75" customHeight="1" outlineLevel="5" x14ac:dyDescent="0.25">
      <c r="A441" s="11" t="s">
        <v>76</v>
      </c>
      <c r="B441" s="21" t="s">
        <v>99</v>
      </c>
      <c r="C441" s="21" t="s">
        <v>91</v>
      </c>
      <c r="D441" s="30" t="s">
        <v>124</v>
      </c>
      <c r="E441" s="21" t="s">
        <v>77</v>
      </c>
      <c r="F441" s="20">
        <f>F442</f>
        <v>4000</v>
      </c>
      <c r="G441" s="20">
        <f>G442</f>
        <v>4000</v>
      </c>
      <c r="H441" s="20">
        <f>H442</f>
        <v>4000</v>
      </c>
    </row>
    <row r="442" spans="1:8" s="2" customFormat="1" ht="24.75" customHeight="1" outlineLevel="5" x14ac:dyDescent="0.25">
      <c r="A442" s="11" t="s">
        <v>9</v>
      </c>
      <c r="B442" s="21" t="s">
        <v>99</v>
      </c>
      <c r="C442" s="21" t="s">
        <v>91</v>
      </c>
      <c r="D442" s="30" t="s">
        <v>124</v>
      </c>
      <c r="E442" s="38" t="s">
        <v>10</v>
      </c>
      <c r="F442" s="22">
        <v>4000</v>
      </c>
      <c r="G442" s="22">
        <v>4000</v>
      </c>
      <c r="H442" s="22">
        <v>4000</v>
      </c>
    </row>
    <row r="443" spans="1:8" s="2" customFormat="1" ht="36" customHeight="1" outlineLevel="5" x14ac:dyDescent="0.25">
      <c r="A443" s="31" t="s">
        <v>278</v>
      </c>
      <c r="B443" s="21" t="s">
        <v>99</v>
      </c>
      <c r="C443" s="21" t="s">
        <v>91</v>
      </c>
      <c r="D443" s="30" t="s">
        <v>279</v>
      </c>
      <c r="E443" s="21" t="s">
        <v>2</v>
      </c>
      <c r="F443" s="20">
        <f t="shared" ref="F443:H444" si="165">F444</f>
        <v>488000</v>
      </c>
      <c r="G443" s="20">
        <f t="shared" si="165"/>
        <v>0</v>
      </c>
      <c r="H443" s="20">
        <f t="shared" si="165"/>
        <v>0</v>
      </c>
    </row>
    <row r="444" spans="1:8" s="2" customFormat="1" ht="54" customHeight="1" outlineLevel="5" x14ac:dyDescent="0.25">
      <c r="A444" s="31" t="s">
        <v>244</v>
      </c>
      <c r="B444" s="21" t="s">
        <v>99</v>
      </c>
      <c r="C444" s="21" t="s">
        <v>91</v>
      </c>
      <c r="D444" s="30" t="s">
        <v>279</v>
      </c>
      <c r="E444" s="21" t="s">
        <v>73</v>
      </c>
      <c r="F444" s="20">
        <f t="shared" si="165"/>
        <v>488000</v>
      </c>
      <c r="G444" s="20">
        <f t="shared" si="165"/>
        <v>0</v>
      </c>
      <c r="H444" s="20">
        <f t="shared" si="165"/>
        <v>0</v>
      </c>
    </row>
    <row r="445" spans="1:8" s="2" customFormat="1" ht="57" customHeight="1" outlineLevel="5" x14ac:dyDescent="0.25">
      <c r="A445" s="31" t="s">
        <v>74</v>
      </c>
      <c r="B445" s="21" t="s">
        <v>99</v>
      </c>
      <c r="C445" s="21" t="s">
        <v>91</v>
      </c>
      <c r="D445" s="30" t="s">
        <v>279</v>
      </c>
      <c r="E445" s="21" t="s">
        <v>6</v>
      </c>
      <c r="F445" s="22">
        <v>488000</v>
      </c>
      <c r="G445" s="22">
        <v>0</v>
      </c>
      <c r="H445" s="22">
        <v>0</v>
      </c>
    </row>
    <row r="446" spans="1:8" s="2" customFormat="1" ht="26.25" customHeight="1" outlineLevel="5" x14ac:dyDescent="0.25">
      <c r="A446" s="11" t="s">
        <v>29</v>
      </c>
      <c r="B446" s="21" t="s">
        <v>90</v>
      </c>
      <c r="C446" s="12" t="s">
        <v>59</v>
      </c>
      <c r="D446" s="30" t="s">
        <v>60</v>
      </c>
      <c r="E446" s="21" t="s">
        <v>2</v>
      </c>
      <c r="F446" s="20">
        <f>F447+F509</f>
        <v>89155222.969999999</v>
      </c>
      <c r="G446" s="20">
        <f>G447+G509</f>
        <v>64538727.18</v>
      </c>
      <c r="H446" s="20">
        <f>H447+H509</f>
        <v>64498902.030000001</v>
      </c>
    </row>
    <row r="447" spans="1:8" s="2" customFormat="1" ht="29.25" customHeight="1" outlineLevel="5" x14ac:dyDescent="0.25">
      <c r="A447" s="11" t="s">
        <v>30</v>
      </c>
      <c r="B447" s="38" t="s">
        <v>90</v>
      </c>
      <c r="C447" s="15" t="s">
        <v>58</v>
      </c>
      <c r="D447" s="40" t="s">
        <v>60</v>
      </c>
      <c r="E447" s="38" t="s">
        <v>2</v>
      </c>
      <c r="F447" s="20">
        <f>F448</f>
        <v>57369548.090000004</v>
      </c>
      <c r="G447" s="20">
        <f t="shared" ref="G447:H447" si="166">G448</f>
        <v>46321633.18</v>
      </c>
      <c r="H447" s="20">
        <f t="shared" si="166"/>
        <v>46281808.030000001</v>
      </c>
    </row>
    <row r="448" spans="1:8" s="2" customFormat="1" ht="72.75" customHeight="1" outlineLevel="5" x14ac:dyDescent="0.25">
      <c r="A448" s="11" t="s">
        <v>216</v>
      </c>
      <c r="B448" s="12" t="s">
        <v>90</v>
      </c>
      <c r="C448" s="12" t="s">
        <v>58</v>
      </c>
      <c r="D448" s="30" t="s">
        <v>117</v>
      </c>
      <c r="E448" s="21" t="s">
        <v>2</v>
      </c>
      <c r="F448" s="20">
        <f>F449+F481</f>
        <v>57369548.090000004</v>
      </c>
      <c r="G448" s="20">
        <f>G449+G481</f>
        <v>46321633.18</v>
      </c>
      <c r="H448" s="20">
        <f>H449+H481</f>
        <v>46281808.030000001</v>
      </c>
    </row>
    <row r="449" spans="1:8" s="2" customFormat="1" ht="41.25" customHeight="1" outlineLevel="5" x14ac:dyDescent="0.25">
      <c r="A449" s="11" t="s">
        <v>218</v>
      </c>
      <c r="B449" s="12" t="s">
        <v>90</v>
      </c>
      <c r="C449" s="12" t="s">
        <v>58</v>
      </c>
      <c r="D449" s="30" t="s">
        <v>126</v>
      </c>
      <c r="E449" s="21" t="s">
        <v>2</v>
      </c>
      <c r="F449" s="20">
        <f>F450+F453+F458+F465+F470+F476+F473</f>
        <v>40914314.060000002</v>
      </c>
      <c r="G449" s="20">
        <f t="shared" ref="G449:H449" si="167">G450+G453+G458+G465+G470+G476+G473</f>
        <v>31393494</v>
      </c>
      <c r="H449" s="20">
        <f t="shared" si="167"/>
        <v>31393494</v>
      </c>
    </row>
    <row r="450" spans="1:8" ht="51.75" customHeight="1" outlineLevel="5" x14ac:dyDescent="0.25">
      <c r="A450" s="11" t="s">
        <v>127</v>
      </c>
      <c r="B450" s="12" t="s">
        <v>90</v>
      </c>
      <c r="C450" s="12" t="s">
        <v>58</v>
      </c>
      <c r="D450" s="30" t="s">
        <v>128</v>
      </c>
      <c r="E450" s="21" t="s">
        <v>2</v>
      </c>
      <c r="F450" s="20">
        <f t="shared" ref="F450:H451" si="168">F451</f>
        <v>10703466</v>
      </c>
      <c r="G450" s="20">
        <f t="shared" si="168"/>
        <v>10703466</v>
      </c>
      <c r="H450" s="20">
        <f t="shared" si="168"/>
        <v>10703466</v>
      </c>
    </row>
    <row r="451" spans="1:8" ht="54.75" customHeight="1" outlineLevel="5" x14ac:dyDescent="0.25">
      <c r="A451" s="11" t="s">
        <v>104</v>
      </c>
      <c r="B451" s="12" t="s">
        <v>90</v>
      </c>
      <c r="C451" s="12" t="s">
        <v>58</v>
      </c>
      <c r="D451" s="30" t="s">
        <v>128</v>
      </c>
      <c r="E451" s="21" t="s">
        <v>83</v>
      </c>
      <c r="F451" s="20">
        <f t="shared" si="168"/>
        <v>10703466</v>
      </c>
      <c r="G451" s="20">
        <f t="shared" si="168"/>
        <v>10703466</v>
      </c>
      <c r="H451" s="20">
        <f t="shared" si="168"/>
        <v>10703466</v>
      </c>
    </row>
    <row r="452" spans="1:8" ht="26.25" customHeight="1" outlineLevel="5" x14ac:dyDescent="0.25">
      <c r="A452" s="11" t="s">
        <v>41</v>
      </c>
      <c r="B452" s="12" t="s">
        <v>90</v>
      </c>
      <c r="C452" s="12" t="s">
        <v>58</v>
      </c>
      <c r="D452" s="30" t="s">
        <v>128</v>
      </c>
      <c r="E452" s="38" t="s">
        <v>42</v>
      </c>
      <c r="F452" s="22">
        <v>10703466</v>
      </c>
      <c r="G452" s="22">
        <v>10703466</v>
      </c>
      <c r="H452" s="22">
        <v>10703466</v>
      </c>
    </row>
    <row r="453" spans="1:8" ht="57" customHeight="1" outlineLevel="5" x14ac:dyDescent="0.25">
      <c r="A453" s="11" t="s">
        <v>182</v>
      </c>
      <c r="B453" s="12" t="s">
        <v>90</v>
      </c>
      <c r="C453" s="12" t="s">
        <v>58</v>
      </c>
      <c r="D453" s="30" t="s">
        <v>183</v>
      </c>
      <c r="E453" s="21" t="s">
        <v>2</v>
      </c>
      <c r="F453" s="20">
        <f>F454+F456</f>
        <v>14261363</v>
      </c>
      <c r="G453" s="20">
        <f t="shared" ref="G453:H453" si="169">G454+G456</f>
        <v>13911363</v>
      </c>
      <c r="H453" s="20">
        <f t="shared" si="169"/>
        <v>13911363</v>
      </c>
    </row>
    <row r="454" spans="1:8" ht="103.5" customHeight="1" outlineLevel="5" x14ac:dyDescent="0.25">
      <c r="A454" s="11" t="s">
        <v>170</v>
      </c>
      <c r="B454" s="12" t="s">
        <v>90</v>
      </c>
      <c r="C454" s="12" t="s">
        <v>58</v>
      </c>
      <c r="D454" s="30" t="s">
        <v>183</v>
      </c>
      <c r="E454" s="21" t="s">
        <v>66</v>
      </c>
      <c r="F454" s="20">
        <f>F455</f>
        <v>10607251</v>
      </c>
      <c r="G454" s="20">
        <f t="shared" ref="G454:H454" si="170">G455</f>
        <v>10607251</v>
      </c>
      <c r="H454" s="20">
        <f t="shared" si="170"/>
        <v>10607251</v>
      </c>
    </row>
    <row r="455" spans="1:8" ht="38.25" customHeight="1" outlineLevel="5" x14ac:dyDescent="0.25">
      <c r="A455" s="11" t="s">
        <v>16</v>
      </c>
      <c r="B455" s="12" t="s">
        <v>90</v>
      </c>
      <c r="C455" s="12" t="s">
        <v>58</v>
      </c>
      <c r="D455" s="30" t="s">
        <v>183</v>
      </c>
      <c r="E455" s="38" t="s">
        <v>17</v>
      </c>
      <c r="F455" s="22">
        <v>10607251</v>
      </c>
      <c r="G455" s="22">
        <v>10607251</v>
      </c>
      <c r="H455" s="22">
        <v>10607251</v>
      </c>
    </row>
    <row r="456" spans="1:8" ht="36.75" customHeight="1" outlineLevel="5" x14ac:dyDescent="0.25">
      <c r="A456" s="11" t="s">
        <v>240</v>
      </c>
      <c r="B456" s="12" t="s">
        <v>90</v>
      </c>
      <c r="C456" s="12" t="s">
        <v>58</v>
      </c>
      <c r="D456" s="30" t="s">
        <v>183</v>
      </c>
      <c r="E456" s="21" t="s">
        <v>73</v>
      </c>
      <c r="F456" s="20">
        <f>F457</f>
        <v>3654112</v>
      </c>
      <c r="G456" s="20">
        <f t="shared" ref="G456:H456" si="171">G457</f>
        <v>3304112</v>
      </c>
      <c r="H456" s="20">
        <f t="shared" si="171"/>
        <v>3304112</v>
      </c>
    </row>
    <row r="457" spans="1:8" ht="54" customHeight="1" outlineLevel="5" x14ac:dyDescent="0.25">
      <c r="A457" s="11" t="s">
        <v>74</v>
      </c>
      <c r="B457" s="12" t="s">
        <v>90</v>
      </c>
      <c r="C457" s="12" t="s">
        <v>58</v>
      </c>
      <c r="D457" s="30" t="s">
        <v>183</v>
      </c>
      <c r="E457" s="38" t="s">
        <v>6</v>
      </c>
      <c r="F457" s="22">
        <v>3654112</v>
      </c>
      <c r="G457" s="22">
        <v>3304112</v>
      </c>
      <c r="H457" s="22">
        <v>3304112</v>
      </c>
    </row>
    <row r="458" spans="1:8" ht="55.5" customHeight="1" outlineLevel="5" x14ac:dyDescent="0.25">
      <c r="A458" s="11" t="s">
        <v>184</v>
      </c>
      <c r="B458" s="12" t="s">
        <v>90</v>
      </c>
      <c r="C458" s="12" t="s">
        <v>58</v>
      </c>
      <c r="D458" s="30" t="s">
        <v>185</v>
      </c>
      <c r="E458" s="21" t="s">
        <v>2</v>
      </c>
      <c r="F458" s="20">
        <f>F459+F461+F463</f>
        <v>6935165</v>
      </c>
      <c r="G458" s="20">
        <f t="shared" ref="G458:H458" si="172">G459+G461+G463</f>
        <v>6778665</v>
      </c>
      <c r="H458" s="20">
        <f t="shared" si="172"/>
        <v>6778665</v>
      </c>
    </row>
    <row r="459" spans="1:8" ht="108.75" customHeight="1" outlineLevel="5" x14ac:dyDescent="0.25">
      <c r="A459" s="11" t="s">
        <v>170</v>
      </c>
      <c r="B459" s="12" t="s">
        <v>90</v>
      </c>
      <c r="C459" s="12" t="s">
        <v>58</v>
      </c>
      <c r="D459" s="30" t="s">
        <v>185</v>
      </c>
      <c r="E459" s="21" t="s">
        <v>66</v>
      </c>
      <c r="F459" s="20">
        <f>F460</f>
        <v>4015450</v>
      </c>
      <c r="G459" s="20">
        <f t="shared" ref="G459:H459" si="173">G460</f>
        <v>4015450</v>
      </c>
      <c r="H459" s="20">
        <f t="shared" si="173"/>
        <v>4015450</v>
      </c>
    </row>
    <row r="460" spans="1:8" ht="37.5" customHeight="1" outlineLevel="5" x14ac:dyDescent="0.25">
      <c r="A460" s="11" t="s">
        <v>16</v>
      </c>
      <c r="B460" s="12" t="s">
        <v>90</v>
      </c>
      <c r="C460" s="12" t="s">
        <v>58</v>
      </c>
      <c r="D460" s="30" t="s">
        <v>185</v>
      </c>
      <c r="E460" s="38" t="s">
        <v>17</v>
      </c>
      <c r="F460" s="22">
        <v>4015450</v>
      </c>
      <c r="G460" s="22">
        <v>4015450</v>
      </c>
      <c r="H460" s="22">
        <v>4015450</v>
      </c>
    </row>
    <row r="461" spans="1:8" ht="41.25" customHeight="1" outlineLevel="5" x14ac:dyDescent="0.25">
      <c r="A461" s="11" t="s">
        <v>240</v>
      </c>
      <c r="B461" s="12" t="s">
        <v>90</v>
      </c>
      <c r="C461" s="12" t="s">
        <v>58</v>
      </c>
      <c r="D461" s="30" t="s">
        <v>185</v>
      </c>
      <c r="E461" s="21" t="s">
        <v>73</v>
      </c>
      <c r="F461" s="20">
        <f>F462</f>
        <v>2918521</v>
      </c>
      <c r="G461" s="20">
        <f t="shared" ref="G461:H461" si="174">G462</f>
        <v>2762021</v>
      </c>
      <c r="H461" s="20">
        <f t="shared" si="174"/>
        <v>2762021</v>
      </c>
    </row>
    <row r="462" spans="1:8" ht="50.25" customHeight="1" outlineLevel="5" x14ac:dyDescent="0.25">
      <c r="A462" s="11" t="s">
        <v>74</v>
      </c>
      <c r="B462" s="12" t="s">
        <v>90</v>
      </c>
      <c r="C462" s="12" t="s">
        <v>58</v>
      </c>
      <c r="D462" s="30" t="s">
        <v>185</v>
      </c>
      <c r="E462" s="38" t="s">
        <v>6</v>
      </c>
      <c r="F462" s="22">
        <v>2918521</v>
      </c>
      <c r="G462" s="22">
        <v>2762021</v>
      </c>
      <c r="H462" s="22">
        <v>2762021</v>
      </c>
    </row>
    <row r="463" spans="1:8" s="2" customFormat="1" ht="23.25" customHeight="1" outlineLevel="5" x14ac:dyDescent="0.25">
      <c r="A463" s="11" t="s">
        <v>76</v>
      </c>
      <c r="B463" s="21" t="s">
        <v>90</v>
      </c>
      <c r="C463" s="21" t="s">
        <v>58</v>
      </c>
      <c r="D463" s="30" t="s">
        <v>185</v>
      </c>
      <c r="E463" s="21" t="s">
        <v>77</v>
      </c>
      <c r="F463" s="20">
        <f>F464</f>
        <v>1194</v>
      </c>
      <c r="G463" s="20">
        <f t="shared" ref="G463:H463" si="175">G464</f>
        <v>1194</v>
      </c>
      <c r="H463" s="20">
        <f t="shared" si="175"/>
        <v>1194</v>
      </c>
    </row>
    <row r="464" spans="1:8" s="2" customFormat="1" ht="27" customHeight="1" outlineLevel="5" x14ac:dyDescent="0.25">
      <c r="A464" s="11" t="s">
        <v>9</v>
      </c>
      <c r="B464" s="21" t="s">
        <v>90</v>
      </c>
      <c r="C464" s="21" t="s">
        <v>58</v>
      </c>
      <c r="D464" s="30" t="s">
        <v>185</v>
      </c>
      <c r="E464" s="38" t="s">
        <v>10</v>
      </c>
      <c r="F464" s="22">
        <v>1194</v>
      </c>
      <c r="G464" s="22">
        <v>1194</v>
      </c>
      <c r="H464" s="22">
        <v>1194</v>
      </c>
    </row>
    <row r="465" spans="1:8" s="2" customFormat="1" ht="36" customHeight="1" outlineLevel="5" x14ac:dyDescent="0.25">
      <c r="A465" s="31" t="s">
        <v>285</v>
      </c>
      <c r="B465" s="12" t="s">
        <v>90</v>
      </c>
      <c r="C465" s="12" t="s">
        <v>58</v>
      </c>
      <c r="D465" s="30" t="s">
        <v>286</v>
      </c>
      <c r="E465" s="21" t="s">
        <v>2</v>
      </c>
      <c r="F465" s="20">
        <f>F466+F468</f>
        <v>2144500</v>
      </c>
      <c r="G465" s="20">
        <f t="shared" ref="G465:H465" si="176">G466+G468</f>
        <v>0</v>
      </c>
      <c r="H465" s="20">
        <f t="shared" si="176"/>
        <v>0</v>
      </c>
    </row>
    <row r="466" spans="1:8" s="2" customFormat="1" ht="56.25" customHeight="1" outlineLevel="5" x14ac:dyDescent="0.25">
      <c r="A466" s="31" t="s">
        <v>244</v>
      </c>
      <c r="B466" s="12" t="s">
        <v>90</v>
      </c>
      <c r="C466" s="12" t="s">
        <v>58</v>
      </c>
      <c r="D466" s="30" t="s">
        <v>286</v>
      </c>
      <c r="E466" s="21" t="s">
        <v>73</v>
      </c>
      <c r="F466" s="20">
        <f>F467</f>
        <v>489500</v>
      </c>
      <c r="G466" s="20">
        <f t="shared" ref="G466:H466" si="177">G467</f>
        <v>0</v>
      </c>
      <c r="H466" s="20">
        <f t="shared" si="177"/>
        <v>0</v>
      </c>
    </row>
    <row r="467" spans="1:8" s="2" customFormat="1" ht="53.25" customHeight="1" outlineLevel="5" x14ac:dyDescent="0.25">
      <c r="A467" s="31" t="s">
        <v>74</v>
      </c>
      <c r="B467" s="12" t="s">
        <v>90</v>
      </c>
      <c r="C467" s="12" t="s">
        <v>58</v>
      </c>
      <c r="D467" s="30" t="s">
        <v>286</v>
      </c>
      <c r="E467" s="38" t="s">
        <v>6</v>
      </c>
      <c r="F467" s="22">
        <v>489500</v>
      </c>
      <c r="G467" s="22">
        <v>0</v>
      </c>
      <c r="H467" s="22">
        <v>0</v>
      </c>
    </row>
    <row r="468" spans="1:8" s="2" customFormat="1" ht="49.5" customHeight="1" outlineLevel="5" x14ac:dyDescent="0.25">
      <c r="A468" s="31" t="s">
        <v>104</v>
      </c>
      <c r="B468" s="12" t="s">
        <v>90</v>
      </c>
      <c r="C468" s="12" t="s">
        <v>58</v>
      </c>
      <c r="D468" s="30" t="s">
        <v>286</v>
      </c>
      <c r="E468" s="21" t="s">
        <v>83</v>
      </c>
      <c r="F468" s="20">
        <f>F469</f>
        <v>1655000</v>
      </c>
      <c r="G468" s="20">
        <f t="shared" ref="G468:H468" si="178">G469</f>
        <v>0</v>
      </c>
      <c r="H468" s="20">
        <f t="shared" si="178"/>
        <v>0</v>
      </c>
    </row>
    <row r="469" spans="1:8" s="2" customFormat="1" ht="20.25" customHeight="1" outlineLevel="5" x14ac:dyDescent="0.25">
      <c r="A469" s="31" t="s">
        <v>41</v>
      </c>
      <c r="B469" s="12" t="s">
        <v>90</v>
      </c>
      <c r="C469" s="12" t="s">
        <v>58</v>
      </c>
      <c r="D469" s="30" t="s">
        <v>286</v>
      </c>
      <c r="E469" s="38" t="s">
        <v>42</v>
      </c>
      <c r="F469" s="22">
        <v>1655000</v>
      </c>
      <c r="G469" s="22">
        <v>0</v>
      </c>
      <c r="H469" s="22">
        <v>0</v>
      </c>
    </row>
    <row r="470" spans="1:8" s="2" customFormat="1" ht="53.25" customHeight="1" outlineLevel="5" x14ac:dyDescent="0.25">
      <c r="A470" s="31" t="s">
        <v>281</v>
      </c>
      <c r="B470" s="12" t="s">
        <v>90</v>
      </c>
      <c r="C470" s="12" t="s">
        <v>58</v>
      </c>
      <c r="D470" s="30" t="s">
        <v>287</v>
      </c>
      <c r="E470" s="21" t="s">
        <v>2</v>
      </c>
      <c r="F470" s="20">
        <f>F471</f>
        <v>5138961.63</v>
      </c>
      <c r="G470" s="20">
        <f t="shared" ref="G470:H470" si="179">G471</f>
        <v>0</v>
      </c>
      <c r="H470" s="20">
        <f t="shared" si="179"/>
        <v>0</v>
      </c>
    </row>
    <row r="471" spans="1:8" s="2" customFormat="1" ht="52.5" customHeight="1" outlineLevel="5" x14ac:dyDescent="0.25">
      <c r="A471" s="31" t="s">
        <v>244</v>
      </c>
      <c r="B471" s="12" t="s">
        <v>90</v>
      </c>
      <c r="C471" s="12" t="s">
        <v>58</v>
      </c>
      <c r="D471" s="30" t="s">
        <v>287</v>
      </c>
      <c r="E471" s="21" t="s">
        <v>73</v>
      </c>
      <c r="F471" s="20">
        <f>F472</f>
        <v>5138961.63</v>
      </c>
      <c r="G471" s="20">
        <f t="shared" ref="G471:H471" si="180">G472</f>
        <v>0</v>
      </c>
      <c r="H471" s="20">
        <f t="shared" si="180"/>
        <v>0</v>
      </c>
    </row>
    <row r="472" spans="1:8" s="2" customFormat="1" ht="59.25" customHeight="1" outlineLevel="5" x14ac:dyDescent="0.25">
      <c r="A472" s="31" t="s">
        <v>74</v>
      </c>
      <c r="B472" s="12" t="s">
        <v>90</v>
      </c>
      <c r="C472" s="12" t="s">
        <v>58</v>
      </c>
      <c r="D472" s="30" t="s">
        <v>287</v>
      </c>
      <c r="E472" s="21" t="s">
        <v>6</v>
      </c>
      <c r="F472" s="22">
        <v>5138961.63</v>
      </c>
      <c r="G472" s="22">
        <v>0</v>
      </c>
      <c r="H472" s="22">
        <v>0</v>
      </c>
    </row>
    <row r="473" spans="1:8" s="2" customFormat="1" ht="72" customHeight="1" x14ac:dyDescent="0.25">
      <c r="A473" s="35" t="s">
        <v>428</v>
      </c>
      <c r="B473" s="25" t="s">
        <v>90</v>
      </c>
      <c r="C473" s="25" t="s">
        <v>58</v>
      </c>
      <c r="D473" s="40" t="s">
        <v>429</v>
      </c>
      <c r="E473" s="40" t="s">
        <v>2</v>
      </c>
      <c r="F473" s="23">
        <f>F474</f>
        <v>663874.63</v>
      </c>
      <c r="G473" s="23">
        <f t="shared" ref="G473:H473" si="181">G474</f>
        <v>0</v>
      </c>
      <c r="H473" s="23">
        <f t="shared" si="181"/>
        <v>0</v>
      </c>
    </row>
    <row r="474" spans="1:8" s="2" customFormat="1" ht="53.25" customHeight="1" x14ac:dyDescent="0.25">
      <c r="A474" s="35" t="s">
        <v>244</v>
      </c>
      <c r="B474" s="25" t="s">
        <v>90</v>
      </c>
      <c r="C474" s="25" t="s">
        <v>58</v>
      </c>
      <c r="D474" s="40" t="s">
        <v>429</v>
      </c>
      <c r="E474" s="40" t="s">
        <v>73</v>
      </c>
      <c r="F474" s="23">
        <f>F475</f>
        <v>663874.63</v>
      </c>
      <c r="G474" s="23">
        <f t="shared" ref="G474" si="182">G475</f>
        <v>0</v>
      </c>
      <c r="H474" s="23">
        <f t="shared" ref="H474" si="183">H475</f>
        <v>0</v>
      </c>
    </row>
    <row r="475" spans="1:8" s="2" customFormat="1" ht="53.25" customHeight="1" x14ac:dyDescent="0.25">
      <c r="A475" s="35" t="s">
        <v>74</v>
      </c>
      <c r="B475" s="25" t="s">
        <v>90</v>
      </c>
      <c r="C475" s="25" t="s">
        <v>58</v>
      </c>
      <c r="D475" s="40" t="s">
        <v>429</v>
      </c>
      <c r="E475" s="40" t="s">
        <v>6</v>
      </c>
      <c r="F475" s="22">
        <v>663874.63</v>
      </c>
      <c r="G475" s="22">
        <v>0</v>
      </c>
      <c r="H475" s="22">
        <v>0</v>
      </c>
    </row>
    <row r="476" spans="1:8" s="2" customFormat="1" ht="39" customHeight="1" outlineLevel="5" x14ac:dyDescent="0.25">
      <c r="A476" s="31" t="s">
        <v>269</v>
      </c>
      <c r="B476" s="12" t="s">
        <v>90</v>
      </c>
      <c r="C476" s="12" t="s">
        <v>58</v>
      </c>
      <c r="D476" s="30" t="s">
        <v>314</v>
      </c>
      <c r="E476" s="21" t="s">
        <v>2</v>
      </c>
      <c r="F476" s="20">
        <f>F479+F477</f>
        <v>1066983.8</v>
      </c>
      <c r="G476" s="20">
        <f t="shared" ref="G476:H476" si="184">G479+G477</f>
        <v>0</v>
      </c>
      <c r="H476" s="20">
        <f t="shared" si="184"/>
        <v>0</v>
      </c>
    </row>
    <row r="477" spans="1:8" s="2" customFormat="1" ht="54.75" customHeight="1" outlineLevel="5" x14ac:dyDescent="0.25">
      <c r="A477" s="31" t="s">
        <v>244</v>
      </c>
      <c r="B477" s="12" t="s">
        <v>90</v>
      </c>
      <c r="C477" s="12" t="s">
        <v>58</v>
      </c>
      <c r="D477" s="30" t="s">
        <v>314</v>
      </c>
      <c r="E477" s="21" t="s">
        <v>73</v>
      </c>
      <c r="F477" s="20">
        <f>F478</f>
        <v>506983.8</v>
      </c>
      <c r="G477" s="20">
        <f t="shared" ref="G477:H477" si="185">G478</f>
        <v>0</v>
      </c>
      <c r="H477" s="20">
        <f t="shared" si="185"/>
        <v>0</v>
      </c>
    </row>
    <row r="478" spans="1:8" s="2" customFormat="1" ht="55.5" customHeight="1" outlineLevel="5" x14ac:dyDescent="0.25">
      <c r="A478" s="31" t="s">
        <v>74</v>
      </c>
      <c r="B478" s="12" t="s">
        <v>90</v>
      </c>
      <c r="C478" s="12" t="s">
        <v>58</v>
      </c>
      <c r="D478" s="30" t="s">
        <v>314</v>
      </c>
      <c r="E478" s="21" t="s">
        <v>6</v>
      </c>
      <c r="F478" s="22">
        <v>506983.8</v>
      </c>
      <c r="G478" s="22">
        <v>0</v>
      </c>
      <c r="H478" s="22">
        <v>0</v>
      </c>
    </row>
    <row r="479" spans="1:8" s="2" customFormat="1" ht="54.75" customHeight="1" outlineLevel="5" x14ac:dyDescent="0.25">
      <c r="A479" s="31" t="s">
        <v>104</v>
      </c>
      <c r="B479" s="12" t="s">
        <v>90</v>
      </c>
      <c r="C479" s="12" t="s">
        <v>58</v>
      </c>
      <c r="D479" s="30" t="s">
        <v>314</v>
      </c>
      <c r="E479" s="21" t="s">
        <v>83</v>
      </c>
      <c r="F479" s="20">
        <f>F480</f>
        <v>560000</v>
      </c>
      <c r="G479" s="20">
        <f t="shared" ref="G479:H479" si="186">G480</f>
        <v>0</v>
      </c>
      <c r="H479" s="20">
        <f t="shared" si="186"/>
        <v>0</v>
      </c>
    </row>
    <row r="480" spans="1:8" s="2" customFormat="1" ht="28.5" customHeight="1" outlineLevel="5" x14ac:dyDescent="0.25">
      <c r="A480" s="31" t="s">
        <v>41</v>
      </c>
      <c r="B480" s="12" t="s">
        <v>90</v>
      </c>
      <c r="C480" s="12" t="s">
        <v>58</v>
      </c>
      <c r="D480" s="30" t="s">
        <v>314</v>
      </c>
      <c r="E480" s="21" t="s">
        <v>42</v>
      </c>
      <c r="F480" s="22">
        <v>560000</v>
      </c>
      <c r="G480" s="22">
        <v>0</v>
      </c>
      <c r="H480" s="22">
        <v>0</v>
      </c>
    </row>
    <row r="481" spans="1:8" ht="52.5" customHeight="1" outlineLevel="5" x14ac:dyDescent="0.25">
      <c r="A481" s="11" t="s">
        <v>129</v>
      </c>
      <c r="B481" s="12" t="s">
        <v>90</v>
      </c>
      <c r="C481" s="12" t="s">
        <v>58</v>
      </c>
      <c r="D481" s="30" t="s">
        <v>130</v>
      </c>
      <c r="E481" s="21" t="s">
        <v>2</v>
      </c>
      <c r="F481" s="20">
        <f>F482+F485+F490+F495+F506+F503+F500</f>
        <v>16455234.029999999</v>
      </c>
      <c r="G481" s="20">
        <f t="shared" ref="G481:H481" si="187">G482+G485+G490+G495+G506+G503+G500</f>
        <v>14928139.18</v>
      </c>
      <c r="H481" s="20">
        <f t="shared" si="187"/>
        <v>14888314.029999999</v>
      </c>
    </row>
    <row r="482" spans="1:8" ht="54" customHeight="1" outlineLevel="3" x14ac:dyDescent="0.25">
      <c r="A482" s="11" t="s">
        <v>131</v>
      </c>
      <c r="B482" s="12" t="s">
        <v>90</v>
      </c>
      <c r="C482" s="12" t="s">
        <v>58</v>
      </c>
      <c r="D482" s="30" t="s">
        <v>132</v>
      </c>
      <c r="E482" s="21" t="s">
        <v>2</v>
      </c>
      <c r="F482" s="20">
        <f>F483</f>
        <v>14800113</v>
      </c>
      <c r="G482" s="20">
        <f t="shared" ref="G482:H482" si="188">G483</f>
        <v>14754938.15</v>
      </c>
      <c r="H482" s="20">
        <f t="shared" si="188"/>
        <v>14715113</v>
      </c>
    </row>
    <row r="483" spans="1:8" ht="51" customHeight="1" x14ac:dyDescent="0.25">
      <c r="A483" s="11" t="s">
        <v>104</v>
      </c>
      <c r="B483" s="12" t="s">
        <v>90</v>
      </c>
      <c r="C483" s="12" t="s">
        <v>58</v>
      </c>
      <c r="D483" s="30" t="s">
        <v>132</v>
      </c>
      <c r="E483" s="21" t="s">
        <v>83</v>
      </c>
      <c r="F483" s="20">
        <f>F484</f>
        <v>14800113</v>
      </c>
      <c r="G483" s="20">
        <f t="shared" ref="G483:H483" si="189">G484</f>
        <v>14754938.15</v>
      </c>
      <c r="H483" s="20">
        <f t="shared" si="189"/>
        <v>14715113</v>
      </c>
    </row>
    <row r="484" spans="1:8" ht="28.5" customHeight="1" x14ac:dyDescent="0.25">
      <c r="A484" s="11" t="s">
        <v>41</v>
      </c>
      <c r="B484" s="12" t="s">
        <v>90</v>
      </c>
      <c r="C484" s="12" t="s">
        <v>58</v>
      </c>
      <c r="D484" s="30" t="s">
        <v>132</v>
      </c>
      <c r="E484" s="38" t="s">
        <v>42</v>
      </c>
      <c r="F484" s="22">
        <v>14800113</v>
      </c>
      <c r="G484" s="22">
        <v>14754938.15</v>
      </c>
      <c r="H484" s="22">
        <v>14715113</v>
      </c>
    </row>
    <row r="485" spans="1:8" ht="39.75" customHeight="1" x14ac:dyDescent="0.25">
      <c r="A485" s="31" t="s">
        <v>280</v>
      </c>
      <c r="B485" s="12" t="s">
        <v>90</v>
      </c>
      <c r="C485" s="12" t="s">
        <v>58</v>
      </c>
      <c r="D485" s="30" t="s">
        <v>289</v>
      </c>
      <c r="E485" s="21" t="s">
        <v>2</v>
      </c>
      <c r="F485" s="20">
        <f>F486+F488</f>
        <v>178000</v>
      </c>
      <c r="G485" s="20">
        <f t="shared" ref="G485:H485" si="190">G486+G488</f>
        <v>0</v>
      </c>
      <c r="H485" s="20">
        <f t="shared" si="190"/>
        <v>0</v>
      </c>
    </row>
    <row r="486" spans="1:8" ht="55.5" customHeight="1" x14ac:dyDescent="0.25">
      <c r="A486" s="31" t="s">
        <v>244</v>
      </c>
      <c r="B486" s="12" t="s">
        <v>90</v>
      </c>
      <c r="C486" s="12" t="s">
        <v>58</v>
      </c>
      <c r="D486" s="30" t="s">
        <v>289</v>
      </c>
      <c r="E486" s="21" t="s">
        <v>73</v>
      </c>
      <c r="F486" s="20">
        <f>F487</f>
        <v>53000</v>
      </c>
      <c r="G486" s="20">
        <f t="shared" ref="G486:H486" si="191">G487</f>
        <v>0</v>
      </c>
      <c r="H486" s="20">
        <f t="shared" si="191"/>
        <v>0</v>
      </c>
    </row>
    <row r="487" spans="1:8" ht="52.5" customHeight="1" x14ac:dyDescent="0.25">
      <c r="A487" s="31" t="s">
        <v>74</v>
      </c>
      <c r="B487" s="12" t="s">
        <v>90</v>
      </c>
      <c r="C487" s="12" t="s">
        <v>58</v>
      </c>
      <c r="D487" s="30" t="s">
        <v>289</v>
      </c>
      <c r="E487" s="21" t="s">
        <v>6</v>
      </c>
      <c r="F487" s="22">
        <v>53000</v>
      </c>
      <c r="G487" s="22">
        <v>0</v>
      </c>
      <c r="H487" s="22">
        <v>0</v>
      </c>
    </row>
    <row r="488" spans="1:8" ht="54" customHeight="1" x14ac:dyDescent="0.25">
      <c r="A488" s="31" t="s">
        <v>104</v>
      </c>
      <c r="B488" s="12" t="s">
        <v>90</v>
      </c>
      <c r="C488" s="12" t="s">
        <v>58</v>
      </c>
      <c r="D488" s="30" t="s">
        <v>289</v>
      </c>
      <c r="E488" s="21" t="s">
        <v>83</v>
      </c>
      <c r="F488" s="20">
        <f>F489</f>
        <v>125000</v>
      </c>
      <c r="G488" s="20">
        <f t="shared" ref="G488:H488" si="192">G489</f>
        <v>0</v>
      </c>
      <c r="H488" s="20">
        <f t="shared" si="192"/>
        <v>0</v>
      </c>
    </row>
    <row r="489" spans="1:8" ht="20.25" customHeight="1" x14ac:dyDescent="0.25">
      <c r="A489" s="31" t="s">
        <v>41</v>
      </c>
      <c r="B489" s="12" t="s">
        <v>90</v>
      </c>
      <c r="C489" s="12" t="s">
        <v>58</v>
      </c>
      <c r="D489" s="30" t="s">
        <v>289</v>
      </c>
      <c r="E489" s="21" t="s">
        <v>42</v>
      </c>
      <c r="F489" s="22">
        <v>125000</v>
      </c>
      <c r="G489" s="22">
        <v>0</v>
      </c>
      <c r="H489" s="22">
        <v>0</v>
      </c>
    </row>
    <row r="490" spans="1:8" ht="25.5" customHeight="1" x14ac:dyDescent="0.25">
      <c r="A490" s="31" t="s">
        <v>288</v>
      </c>
      <c r="B490" s="12" t="s">
        <v>90</v>
      </c>
      <c r="C490" s="12" t="s">
        <v>58</v>
      </c>
      <c r="D490" s="30" t="s">
        <v>290</v>
      </c>
      <c r="E490" s="21" t="s">
        <v>2</v>
      </c>
      <c r="F490" s="20">
        <f>F491+F493</f>
        <v>320000</v>
      </c>
      <c r="G490" s="20">
        <f t="shared" ref="G490:H490" si="193">G491+G493</f>
        <v>0</v>
      </c>
      <c r="H490" s="20">
        <f t="shared" si="193"/>
        <v>0</v>
      </c>
    </row>
    <row r="491" spans="1:8" ht="57" customHeight="1" x14ac:dyDescent="0.25">
      <c r="A491" s="31" t="s">
        <v>244</v>
      </c>
      <c r="B491" s="12" t="s">
        <v>90</v>
      </c>
      <c r="C491" s="12" t="s">
        <v>58</v>
      </c>
      <c r="D491" s="30" t="s">
        <v>290</v>
      </c>
      <c r="E491" s="21" t="s">
        <v>73</v>
      </c>
      <c r="F491" s="20">
        <f>F492</f>
        <v>120000</v>
      </c>
      <c r="G491" s="20">
        <f t="shared" ref="G491:H491" si="194">G492</f>
        <v>0</v>
      </c>
      <c r="H491" s="20">
        <f t="shared" si="194"/>
        <v>0</v>
      </c>
    </row>
    <row r="492" spans="1:8" ht="60" customHeight="1" x14ac:dyDescent="0.25">
      <c r="A492" s="31" t="s">
        <v>74</v>
      </c>
      <c r="B492" s="12" t="s">
        <v>90</v>
      </c>
      <c r="C492" s="12" t="s">
        <v>58</v>
      </c>
      <c r="D492" s="30" t="s">
        <v>290</v>
      </c>
      <c r="E492" s="21" t="s">
        <v>6</v>
      </c>
      <c r="F492" s="22">
        <v>120000</v>
      </c>
      <c r="G492" s="22">
        <v>0</v>
      </c>
      <c r="H492" s="22">
        <v>0</v>
      </c>
    </row>
    <row r="493" spans="1:8" ht="54" customHeight="1" x14ac:dyDescent="0.25">
      <c r="A493" s="31" t="s">
        <v>104</v>
      </c>
      <c r="B493" s="12" t="s">
        <v>90</v>
      </c>
      <c r="C493" s="12" t="s">
        <v>58</v>
      </c>
      <c r="D493" s="30" t="s">
        <v>290</v>
      </c>
      <c r="E493" s="21" t="s">
        <v>83</v>
      </c>
      <c r="F493" s="20">
        <f>F494</f>
        <v>200000</v>
      </c>
      <c r="G493" s="20">
        <f t="shared" ref="G493:H493" si="195">G494</f>
        <v>0</v>
      </c>
      <c r="H493" s="20">
        <f t="shared" si="195"/>
        <v>0</v>
      </c>
    </row>
    <row r="494" spans="1:8" ht="25.5" customHeight="1" x14ac:dyDescent="0.25">
      <c r="A494" s="31" t="s">
        <v>41</v>
      </c>
      <c r="B494" s="12" t="s">
        <v>90</v>
      </c>
      <c r="C494" s="12" t="s">
        <v>58</v>
      </c>
      <c r="D494" s="30" t="s">
        <v>290</v>
      </c>
      <c r="E494" s="21" t="s">
        <v>42</v>
      </c>
      <c r="F494" s="22">
        <v>200000</v>
      </c>
      <c r="G494" s="22">
        <v>0</v>
      </c>
      <c r="H494" s="22">
        <v>0</v>
      </c>
    </row>
    <row r="495" spans="1:8" ht="42" customHeight="1" x14ac:dyDescent="0.25">
      <c r="A495" s="31" t="s">
        <v>319</v>
      </c>
      <c r="B495" s="12" t="s">
        <v>90</v>
      </c>
      <c r="C495" s="12" t="s">
        <v>58</v>
      </c>
      <c r="D495" s="30" t="s">
        <v>291</v>
      </c>
      <c r="E495" s="21" t="s">
        <v>2</v>
      </c>
      <c r="F495" s="20">
        <f>F496+F498</f>
        <v>610200</v>
      </c>
      <c r="G495" s="20">
        <f t="shared" ref="G495:H495" si="196">G496+G498</f>
        <v>0</v>
      </c>
      <c r="H495" s="20">
        <f t="shared" si="196"/>
        <v>0</v>
      </c>
    </row>
    <row r="496" spans="1:8" ht="59.25" customHeight="1" x14ac:dyDescent="0.25">
      <c r="A496" s="31" t="s">
        <v>244</v>
      </c>
      <c r="B496" s="12" t="s">
        <v>90</v>
      </c>
      <c r="C496" s="12" t="s">
        <v>58</v>
      </c>
      <c r="D496" s="30" t="s">
        <v>291</v>
      </c>
      <c r="E496" s="21" t="s">
        <v>73</v>
      </c>
      <c r="F496" s="20">
        <f>F497</f>
        <v>180000</v>
      </c>
      <c r="G496" s="20">
        <f t="shared" ref="G496:H496" si="197">G497</f>
        <v>0</v>
      </c>
      <c r="H496" s="20">
        <f t="shared" si="197"/>
        <v>0</v>
      </c>
    </row>
    <row r="497" spans="1:8" ht="56.25" customHeight="1" x14ac:dyDescent="0.25">
      <c r="A497" s="31" t="s">
        <v>74</v>
      </c>
      <c r="B497" s="12" t="s">
        <v>90</v>
      </c>
      <c r="C497" s="12" t="s">
        <v>58</v>
      </c>
      <c r="D497" s="30" t="s">
        <v>291</v>
      </c>
      <c r="E497" s="21" t="s">
        <v>6</v>
      </c>
      <c r="F497" s="22">
        <v>180000</v>
      </c>
      <c r="G497" s="22">
        <v>0</v>
      </c>
      <c r="H497" s="22">
        <v>0</v>
      </c>
    </row>
    <row r="498" spans="1:8" ht="55.5" customHeight="1" x14ac:dyDescent="0.25">
      <c r="A498" s="31" t="s">
        <v>104</v>
      </c>
      <c r="B498" s="12" t="s">
        <v>90</v>
      </c>
      <c r="C498" s="12" t="s">
        <v>58</v>
      </c>
      <c r="D498" s="30" t="s">
        <v>291</v>
      </c>
      <c r="E498" s="21" t="s">
        <v>83</v>
      </c>
      <c r="F498" s="20">
        <f>F499</f>
        <v>430200</v>
      </c>
      <c r="G498" s="20">
        <f t="shared" ref="G498:H498" si="198">G499</f>
        <v>0</v>
      </c>
      <c r="H498" s="20">
        <f t="shared" si="198"/>
        <v>0</v>
      </c>
    </row>
    <row r="499" spans="1:8" ht="27.75" customHeight="1" x14ac:dyDescent="0.25">
      <c r="A499" s="31" t="s">
        <v>41</v>
      </c>
      <c r="B499" s="12" t="s">
        <v>90</v>
      </c>
      <c r="C499" s="12" t="s">
        <v>58</v>
      </c>
      <c r="D499" s="30" t="s">
        <v>291</v>
      </c>
      <c r="E499" s="21" t="s">
        <v>42</v>
      </c>
      <c r="F499" s="22">
        <v>430200</v>
      </c>
      <c r="G499" s="22">
        <v>0</v>
      </c>
      <c r="H499" s="22">
        <v>0</v>
      </c>
    </row>
    <row r="500" spans="1:8" ht="71.25" customHeight="1" x14ac:dyDescent="0.25">
      <c r="A500" s="31" t="s">
        <v>459</v>
      </c>
      <c r="B500" s="12" t="s">
        <v>90</v>
      </c>
      <c r="C500" s="12" t="s">
        <v>58</v>
      </c>
      <c r="D500" s="40" t="s">
        <v>380</v>
      </c>
      <c r="E500" s="21" t="s">
        <v>2</v>
      </c>
      <c r="F500" s="23">
        <f>F501</f>
        <v>173201.03</v>
      </c>
      <c r="G500" s="23">
        <f t="shared" ref="G500:H500" si="199">G501</f>
        <v>173201.03</v>
      </c>
      <c r="H500" s="23">
        <f t="shared" si="199"/>
        <v>173201.03</v>
      </c>
    </row>
    <row r="501" spans="1:8" ht="54" customHeight="1" x14ac:dyDescent="0.25">
      <c r="A501" s="31" t="s">
        <v>104</v>
      </c>
      <c r="B501" s="12" t="s">
        <v>90</v>
      </c>
      <c r="C501" s="12" t="s">
        <v>58</v>
      </c>
      <c r="D501" s="40" t="s">
        <v>380</v>
      </c>
      <c r="E501" s="21" t="s">
        <v>83</v>
      </c>
      <c r="F501" s="23">
        <f>F502</f>
        <v>173201.03</v>
      </c>
      <c r="G501" s="23">
        <f t="shared" ref="G501:H501" si="200">G502</f>
        <v>173201.03</v>
      </c>
      <c r="H501" s="23">
        <f t="shared" si="200"/>
        <v>173201.03</v>
      </c>
    </row>
    <row r="502" spans="1:8" ht="20.25" customHeight="1" x14ac:dyDescent="0.25">
      <c r="A502" s="31" t="s">
        <v>41</v>
      </c>
      <c r="B502" s="12" t="s">
        <v>90</v>
      </c>
      <c r="C502" s="12" t="s">
        <v>58</v>
      </c>
      <c r="D502" s="40" t="s">
        <v>380</v>
      </c>
      <c r="E502" s="38" t="s">
        <v>42</v>
      </c>
      <c r="F502" s="22">
        <v>173201.03</v>
      </c>
      <c r="G502" s="22">
        <v>173201.03</v>
      </c>
      <c r="H502" s="22">
        <v>173201.03</v>
      </c>
    </row>
    <row r="503" spans="1:8" ht="51.75" customHeight="1" x14ac:dyDescent="0.25">
      <c r="A503" s="11" t="s">
        <v>267</v>
      </c>
      <c r="B503" s="12" t="s">
        <v>90</v>
      </c>
      <c r="C503" s="12" t="s">
        <v>58</v>
      </c>
      <c r="D503" s="30" t="s">
        <v>320</v>
      </c>
      <c r="E503" s="21" t="s">
        <v>2</v>
      </c>
      <c r="F503" s="20">
        <f t="shared" ref="F503:H504" si="201">F504</f>
        <v>360000</v>
      </c>
      <c r="G503" s="20">
        <f t="shared" si="201"/>
        <v>0</v>
      </c>
      <c r="H503" s="20">
        <f t="shared" si="201"/>
        <v>0</v>
      </c>
    </row>
    <row r="504" spans="1:8" ht="54" customHeight="1" x14ac:dyDescent="0.25">
      <c r="A504" s="11" t="s">
        <v>104</v>
      </c>
      <c r="B504" s="12" t="s">
        <v>90</v>
      </c>
      <c r="C504" s="12" t="s">
        <v>58</v>
      </c>
      <c r="D504" s="30" t="s">
        <v>320</v>
      </c>
      <c r="E504" s="21" t="s">
        <v>83</v>
      </c>
      <c r="F504" s="20">
        <f t="shared" si="201"/>
        <v>360000</v>
      </c>
      <c r="G504" s="20">
        <f t="shared" si="201"/>
        <v>0</v>
      </c>
      <c r="H504" s="20">
        <f t="shared" si="201"/>
        <v>0</v>
      </c>
    </row>
    <row r="505" spans="1:8" ht="28.5" customHeight="1" x14ac:dyDescent="0.25">
      <c r="A505" s="11" t="s">
        <v>41</v>
      </c>
      <c r="B505" s="12" t="s">
        <v>90</v>
      </c>
      <c r="C505" s="12" t="s">
        <v>58</v>
      </c>
      <c r="D505" s="30" t="s">
        <v>320</v>
      </c>
      <c r="E505" s="21" t="s">
        <v>42</v>
      </c>
      <c r="F505" s="22">
        <v>360000</v>
      </c>
      <c r="G505" s="22">
        <v>0</v>
      </c>
      <c r="H505" s="22">
        <v>0</v>
      </c>
    </row>
    <row r="506" spans="1:8" ht="39.75" customHeight="1" x14ac:dyDescent="0.25">
      <c r="A506" s="31" t="s">
        <v>260</v>
      </c>
      <c r="B506" s="12" t="s">
        <v>90</v>
      </c>
      <c r="C506" s="12" t="s">
        <v>58</v>
      </c>
      <c r="D506" s="30" t="s">
        <v>292</v>
      </c>
      <c r="E506" s="21" t="s">
        <v>2</v>
      </c>
      <c r="F506" s="20">
        <f t="shared" ref="F506:H507" si="202">F507</f>
        <v>13720</v>
      </c>
      <c r="G506" s="20">
        <f t="shared" si="202"/>
        <v>0</v>
      </c>
      <c r="H506" s="20">
        <f t="shared" si="202"/>
        <v>0</v>
      </c>
    </row>
    <row r="507" spans="1:8" ht="51.75" customHeight="1" x14ac:dyDescent="0.25">
      <c r="A507" s="31" t="s">
        <v>104</v>
      </c>
      <c r="B507" s="12" t="s">
        <v>90</v>
      </c>
      <c r="C507" s="12" t="s">
        <v>58</v>
      </c>
      <c r="D507" s="30" t="s">
        <v>292</v>
      </c>
      <c r="E507" s="21" t="s">
        <v>83</v>
      </c>
      <c r="F507" s="20">
        <f t="shared" si="202"/>
        <v>13720</v>
      </c>
      <c r="G507" s="20">
        <f t="shared" si="202"/>
        <v>0</v>
      </c>
      <c r="H507" s="20">
        <f t="shared" si="202"/>
        <v>0</v>
      </c>
    </row>
    <row r="508" spans="1:8" ht="26.25" customHeight="1" x14ac:dyDescent="0.25">
      <c r="A508" s="31" t="s">
        <v>41</v>
      </c>
      <c r="B508" s="12" t="s">
        <v>90</v>
      </c>
      <c r="C508" s="12" t="s">
        <v>58</v>
      </c>
      <c r="D508" s="30" t="s">
        <v>292</v>
      </c>
      <c r="E508" s="21" t="s">
        <v>42</v>
      </c>
      <c r="F508" s="22">
        <v>13720</v>
      </c>
      <c r="G508" s="22">
        <v>0</v>
      </c>
      <c r="H508" s="22">
        <v>0</v>
      </c>
    </row>
    <row r="509" spans="1:8" ht="35.25" customHeight="1" x14ac:dyDescent="0.25">
      <c r="A509" s="11" t="s">
        <v>31</v>
      </c>
      <c r="B509" s="15" t="s">
        <v>90</v>
      </c>
      <c r="C509" s="15" t="s">
        <v>71</v>
      </c>
      <c r="D509" s="40" t="s">
        <v>60</v>
      </c>
      <c r="E509" s="38" t="s">
        <v>2</v>
      </c>
      <c r="F509" s="20">
        <f>F510</f>
        <v>31785674.880000003</v>
      </c>
      <c r="G509" s="20">
        <f t="shared" ref="G509:H509" si="203">G510</f>
        <v>18217094</v>
      </c>
      <c r="H509" s="20">
        <f t="shared" si="203"/>
        <v>18217094</v>
      </c>
    </row>
    <row r="510" spans="1:8" ht="67.5" customHeight="1" x14ac:dyDescent="0.25">
      <c r="A510" s="11" t="s">
        <v>216</v>
      </c>
      <c r="B510" s="12" t="s">
        <v>90</v>
      </c>
      <c r="C510" s="12" t="s">
        <v>71</v>
      </c>
      <c r="D510" s="30" t="s">
        <v>117</v>
      </c>
      <c r="E510" s="21" t="s">
        <v>2</v>
      </c>
      <c r="F510" s="20">
        <f>F520+F511</f>
        <v>31785674.880000003</v>
      </c>
      <c r="G510" s="20">
        <f>G520+G511</f>
        <v>18217094</v>
      </c>
      <c r="H510" s="20">
        <f>H520+H511</f>
        <v>18217094</v>
      </c>
    </row>
    <row r="511" spans="1:8" s="2" customFormat="1" ht="39" customHeight="1" outlineLevel="5" x14ac:dyDescent="0.25">
      <c r="A511" s="11" t="s">
        <v>218</v>
      </c>
      <c r="B511" s="12" t="s">
        <v>90</v>
      </c>
      <c r="C511" s="12" t="s">
        <v>71</v>
      </c>
      <c r="D511" s="30" t="s">
        <v>126</v>
      </c>
      <c r="E511" s="21" t="s">
        <v>2</v>
      </c>
      <c r="F511" s="20">
        <f>F512+F517</f>
        <v>11245059.880000001</v>
      </c>
      <c r="G511" s="20">
        <f t="shared" ref="G511:H511" si="204">G512+G517</f>
        <v>0</v>
      </c>
      <c r="H511" s="20">
        <f t="shared" si="204"/>
        <v>0</v>
      </c>
    </row>
    <row r="512" spans="1:8" s="2" customFormat="1" ht="28.5" customHeight="1" outlineLevel="5" x14ac:dyDescent="0.25">
      <c r="A512" s="31" t="s">
        <v>293</v>
      </c>
      <c r="B512" s="12" t="s">
        <v>90</v>
      </c>
      <c r="C512" s="12" t="s">
        <v>71</v>
      </c>
      <c r="D512" s="30" t="s">
        <v>294</v>
      </c>
      <c r="E512" s="21" t="s">
        <v>2</v>
      </c>
      <c r="F512" s="20">
        <f>F513+F515</f>
        <v>11070000</v>
      </c>
      <c r="G512" s="20">
        <f t="shared" ref="G512:H512" si="205">G513+G515</f>
        <v>0</v>
      </c>
      <c r="H512" s="20">
        <f t="shared" si="205"/>
        <v>0</v>
      </c>
    </row>
    <row r="513" spans="1:8" s="2" customFormat="1" ht="57.75" customHeight="1" outlineLevel="5" x14ac:dyDescent="0.25">
      <c r="A513" s="31" t="s">
        <v>244</v>
      </c>
      <c r="B513" s="12" t="s">
        <v>90</v>
      </c>
      <c r="C513" s="12" t="s">
        <v>71</v>
      </c>
      <c r="D513" s="30" t="s">
        <v>294</v>
      </c>
      <c r="E513" s="21" t="s">
        <v>73</v>
      </c>
      <c r="F513" s="20">
        <f t="shared" ref="F513:H513" si="206">F514</f>
        <v>10570000</v>
      </c>
      <c r="G513" s="20">
        <f t="shared" si="206"/>
        <v>0</v>
      </c>
      <c r="H513" s="20">
        <f t="shared" si="206"/>
        <v>0</v>
      </c>
    </row>
    <row r="514" spans="1:8" s="2" customFormat="1" ht="52.5" customHeight="1" outlineLevel="5" x14ac:dyDescent="0.25">
      <c r="A514" s="31" t="s">
        <v>74</v>
      </c>
      <c r="B514" s="12" t="s">
        <v>90</v>
      </c>
      <c r="C514" s="12" t="s">
        <v>71</v>
      </c>
      <c r="D514" s="30" t="s">
        <v>294</v>
      </c>
      <c r="E514" s="21" t="s">
        <v>6</v>
      </c>
      <c r="F514" s="22">
        <v>10570000</v>
      </c>
      <c r="G514" s="22">
        <v>0</v>
      </c>
      <c r="H514" s="22">
        <v>0</v>
      </c>
    </row>
    <row r="515" spans="1:8" s="2" customFormat="1" ht="53.25" customHeight="1" outlineLevel="5" x14ac:dyDescent="0.25">
      <c r="A515" s="32" t="s">
        <v>104</v>
      </c>
      <c r="B515" s="25" t="s">
        <v>90</v>
      </c>
      <c r="C515" s="25" t="s">
        <v>71</v>
      </c>
      <c r="D515" s="40" t="s">
        <v>294</v>
      </c>
      <c r="E515" s="38" t="s">
        <v>83</v>
      </c>
      <c r="F515" s="20">
        <f>F516</f>
        <v>500000</v>
      </c>
      <c r="G515" s="20">
        <f t="shared" ref="G515:H515" si="207">G516</f>
        <v>0</v>
      </c>
      <c r="H515" s="20">
        <f t="shared" si="207"/>
        <v>0</v>
      </c>
    </row>
    <row r="516" spans="1:8" s="2" customFormat="1" ht="23.25" customHeight="1" outlineLevel="5" x14ac:dyDescent="0.25">
      <c r="A516" s="32" t="s">
        <v>41</v>
      </c>
      <c r="B516" s="25" t="s">
        <v>90</v>
      </c>
      <c r="C516" s="25" t="s">
        <v>71</v>
      </c>
      <c r="D516" s="40" t="s">
        <v>294</v>
      </c>
      <c r="E516" s="38" t="s">
        <v>42</v>
      </c>
      <c r="F516" s="22">
        <v>500000</v>
      </c>
      <c r="G516" s="22">
        <v>0</v>
      </c>
      <c r="H516" s="22">
        <v>0</v>
      </c>
    </row>
    <row r="517" spans="1:8" ht="100.5" customHeight="1" x14ac:dyDescent="0.25">
      <c r="A517" s="28" t="s">
        <v>404</v>
      </c>
      <c r="B517" s="15" t="s">
        <v>90</v>
      </c>
      <c r="C517" s="15" t="s">
        <v>71</v>
      </c>
      <c r="D517" s="40" t="s">
        <v>381</v>
      </c>
      <c r="E517" s="21" t="s">
        <v>2</v>
      </c>
      <c r="F517" s="23">
        <f t="shared" ref="F517:H518" si="208">F518</f>
        <v>175059.88</v>
      </c>
      <c r="G517" s="23">
        <f t="shared" si="208"/>
        <v>0</v>
      </c>
      <c r="H517" s="23">
        <f t="shared" si="208"/>
        <v>0</v>
      </c>
    </row>
    <row r="518" spans="1:8" ht="47.25" customHeight="1" x14ac:dyDescent="0.25">
      <c r="A518" s="11" t="s">
        <v>240</v>
      </c>
      <c r="B518" s="15" t="s">
        <v>90</v>
      </c>
      <c r="C518" s="15" t="s">
        <v>71</v>
      </c>
      <c r="D518" s="40" t="s">
        <v>381</v>
      </c>
      <c r="E518" s="21" t="s">
        <v>73</v>
      </c>
      <c r="F518" s="23">
        <f t="shared" si="208"/>
        <v>175059.88</v>
      </c>
      <c r="G518" s="23">
        <f t="shared" si="208"/>
        <v>0</v>
      </c>
      <c r="H518" s="23">
        <f t="shared" si="208"/>
        <v>0</v>
      </c>
    </row>
    <row r="519" spans="1:8" ht="56.25" customHeight="1" x14ac:dyDescent="0.25">
      <c r="A519" s="11" t="s">
        <v>74</v>
      </c>
      <c r="B519" s="15" t="s">
        <v>90</v>
      </c>
      <c r="C519" s="15" t="s">
        <v>71</v>
      </c>
      <c r="D519" s="40" t="s">
        <v>381</v>
      </c>
      <c r="E519" s="38" t="s">
        <v>6</v>
      </c>
      <c r="F519" s="22">
        <v>175059.88</v>
      </c>
      <c r="G519" s="22">
        <v>0</v>
      </c>
      <c r="H519" s="22">
        <v>0</v>
      </c>
    </row>
    <row r="520" spans="1:8" ht="58.5" customHeight="1" x14ac:dyDescent="0.25">
      <c r="A520" s="11" t="s">
        <v>150</v>
      </c>
      <c r="B520" s="12" t="s">
        <v>90</v>
      </c>
      <c r="C520" s="12" t="s">
        <v>71</v>
      </c>
      <c r="D520" s="30" t="s">
        <v>151</v>
      </c>
      <c r="E520" s="21" t="s">
        <v>2</v>
      </c>
      <c r="F520" s="20">
        <f>F521+F524+F529</f>
        <v>20540615</v>
      </c>
      <c r="G520" s="20">
        <f t="shared" ref="G520:H520" si="209">G521+G524+G529</f>
        <v>18217094</v>
      </c>
      <c r="H520" s="20">
        <f t="shared" si="209"/>
        <v>18217094</v>
      </c>
    </row>
    <row r="521" spans="1:8" ht="75.75" customHeight="1" x14ac:dyDescent="0.25">
      <c r="A521" s="11" t="s">
        <v>239</v>
      </c>
      <c r="B521" s="12" t="s">
        <v>90</v>
      </c>
      <c r="C521" s="12" t="s">
        <v>71</v>
      </c>
      <c r="D521" s="18" t="s">
        <v>138</v>
      </c>
      <c r="E521" s="12" t="s">
        <v>2</v>
      </c>
      <c r="F521" s="20">
        <f t="shared" ref="F521:H522" si="210">F522</f>
        <v>3131548</v>
      </c>
      <c r="G521" s="20">
        <f t="shared" si="210"/>
        <v>2648167</v>
      </c>
      <c r="H521" s="20">
        <f t="shared" si="210"/>
        <v>2648167</v>
      </c>
    </row>
    <row r="522" spans="1:8" ht="100.5" customHeight="1" x14ac:dyDescent="0.25">
      <c r="A522" s="11" t="s">
        <v>170</v>
      </c>
      <c r="B522" s="12" t="s">
        <v>90</v>
      </c>
      <c r="C522" s="12" t="s">
        <v>71</v>
      </c>
      <c r="D522" s="18" t="s">
        <v>138</v>
      </c>
      <c r="E522" s="12" t="s">
        <v>66</v>
      </c>
      <c r="F522" s="20">
        <f t="shared" si="210"/>
        <v>3131548</v>
      </c>
      <c r="G522" s="20">
        <f t="shared" si="210"/>
        <v>2648167</v>
      </c>
      <c r="H522" s="20">
        <f t="shared" si="210"/>
        <v>2648167</v>
      </c>
    </row>
    <row r="523" spans="1:8" ht="55.5" customHeight="1" x14ac:dyDescent="0.25">
      <c r="A523" s="11" t="s">
        <v>171</v>
      </c>
      <c r="B523" s="12" t="s">
        <v>90</v>
      </c>
      <c r="C523" s="12" t="s">
        <v>71</v>
      </c>
      <c r="D523" s="18" t="s">
        <v>138</v>
      </c>
      <c r="E523" s="15" t="s">
        <v>5</v>
      </c>
      <c r="F523" s="22">
        <v>3131548</v>
      </c>
      <c r="G523" s="22">
        <v>2648167</v>
      </c>
      <c r="H523" s="22">
        <v>2648167</v>
      </c>
    </row>
    <row r="524" spans="1:8" ht="57.75" customHeight="1" x14ac:dyDescent="0.25">
      <c r="A524" s="11" t="s">
        <v>82</v>
      </c>
      <c r="B524" s="12" t="s">
        <v>90</v>
      </c>
      <c r="C524" s="12" t="s">
        <v>71</v>
      </c>
      <c r="D524" s="30" t="s">
        <v>139</v>
      </c>
      <c r="E524" s="21" t="s">
        <v>2</v>
      </c>
      <c r="F524" s="20">
        <f>F525+F527</f>
        <v>15329063</v>
      </c>
      <c r="G524" s="20">
        <f t="shared" ref="G524:H524" si="211">G525+G527</f>
        <v>13651713</v>
      </c>
      <c r="H524" s="20">
        <f t="shared" si="211"/>
        <v>13651713</v>
      </c>
    </row>
    <row r="525" spans="1:8" ht="105" customHeight="1" x14ac:dyDescent="0.25">
      <c r="A525" s="11" t="s">
        <v>170</v>
      </c>
      <c r="B525" s="12" t="s">
        <v>90</v>
      </c>
      <c r="C525" s="12" t="s">
        <v>71</v>
      </c>
      <c r="D525" s="30" t="s">
        <v>139</v>
      </c>
      <c r="E525" s="21" t="s">
        <v>66</v>
      </c>
      <c r="F525" s="20">
        <f>F526</f>
        <v>14580938</v>
      </c>
      <c r="G525" s="20">
        <f t="shared" ref="G525:H525" si="212">G526</f>
        <v>12903588</v>
      </c>
      <c r="H525" s="20">
        <f t="shared" si="212"/>
        <v>12903588</v>
      </c>
    </row>
    <row r="526" spans="1:8" ht="34.5" customHeight="1" x14ac:dyDescent="0.25">
      <c r="A526" s="11" t="s">
        <v>16</v>
      </c>
      <c r="B526" s="12" t="s">
        <v>90</v>
      </c>
      <c r="C526" s="12" t="s">
        <v>71</v>
      </c>
      <c r="D526" s="30" t="s">
        <v>139</v>
      </c>
      <c r="E526" s="38" t="s">
        <v>17</v>
      </c>
      <c r="F526" s="22">
        <v>14580938</v>
      </c>
      <c r="G526" s="22">
        <v>12903588</v>
      </c>
      <c r="H526" s="22">
        <v>12903588</v>
      </c>
    </row>
    <row r="527" spans="1:8" ht="40.5" customHeight="1" outlineLevel="5" x14ac:dyDescent="0.25">
      <c r="A527" s="11" t="s">
        <v>240</v>
      </c>
      <c r="B527" s="12" t="s">
        <v>90</v>
      </c>
      <c r="C527" s="12" t="s">
        <v>71</v>
      </c>
      <c r="D527" s="30" t="s">
        <v>139</v>
      </c>
      <c r="E527" s="21" t="s">
        <v>73</v>
      </c>
      <c r="F527" s="20">
        <f>F528</f>
        <v>748125</v>
      </c>
      <c r="G527" s="20">
        <f t="shared" ref="G527:H527" si="213">G528</f>
        <v>748125</v>
      </c>
      <c r="H527" s="20">
        <f t="shared" si="213"/>
        <v>748125</v>
      </c>
    </row>
    <row r="528" spans="1:8" ht="54" customHeight="1" outlineLevel="5" x14ac:dyDescent="0.25">
      <c r="A528" s="11" t="s">
        <v>74</v>
      </c>
      <c r="B528" s="12" t="s">
        <v>90</v>
      </c>
      <c r="C528" s="12" t="s">
        <v>71</v>
      </c>
      <c r="D528" s="30" t="s">
        <v>139</v>
      </c>
      <c r="E528" s="21" t="s">
        <v>6</v>
      </c>
      <c r="F528" s="22">
        <v>748125</v>
      </c>
      <c r="G528" s="22">
        <v>748125</v>
      </c>
      <c r="H528" s="22">
        <v>748125</v>
      </c>
    </row>
    <row r="529" spans="1:8" ht="25.5" customHeight="1" x14ac:dyDescent="0.25">
      <c r="A529" s="31" t="s">
        <v>163</v>
      </c>
      <c r="B529" s="12" t="s">
        <v>90</v>
      </c>
      <c r="C529" s="12" t="s">
        <v>71</v>
      </c>
      <c r="D529" s="30" t="s">
        <v>164</v>
      </c>
      <c r="E529" s="21" t="s">
        <v>2</v>
      </c>
      <c r="F529" s="20">
        <f>F530</f>
        <v>2080004</v>
      </c>
      <c r="G529" s="20">
        <f t="shared" ref="G529:H529" si="214">G530</f>
        <v>1917214</v>
      </c>
      <c r="H529" s="20">
        <f t="shared" si="214"/>
        <v>1917214</v>
      </c>
    </row>
    <row r="530" spans="1:8" ht="54.75" customHeight="1" x14ac:dyDescent="0.25">
      <c r="A530" s="11" t="s">
        <v>104</v>
      </c>
      <c r="B530" s="12" t="s">
        <v>90</v>
      </c>
      <c r="C530" s="12" t="s">
        <v>71</v>
      </c>
      <c r="D530" s="30" t="s">
        <v>164</v>
      </c>
      <c r="E530" s="21" t="s">
        <v>83</v>
      </c>
      <c r="F530" s="20">
        <f>F531</f>
        <v>2080004</v>
      </c>
      <c r="G530" s="20">
        <f t="shared" ref="G530:H530" si="215">G531</f>
        <v>1917214</v>
      </c>
      <c r="H530" s="20">
        <f t="shared" si="215"/>
        <v>1917214</v>
      </c>
    </row>
    <row r="531" spans="1:8" ht="29.25" customHeight="1" outlineLevel="5" x14ac:dyDescent="0.25">
      <c r="A531" s="11" t="s">
        <v>84</v>
      </c>
      <c r="B531" s="12" t="s">
        <v>90</v>
      </c>
      <c r="C531" s="12" t="s">
        <v>71</v>
      </c>
      <c r="D531" s="30" t="s">
        <v>164</v>
      </c>
      <c r="E531" s="21" t="s">
        <v>85</v>
      </c>
      <c r="F531" s="22">
        <v>2080004</v>
      </c>
      <c r="G531" s="22">
        <v>1917214</v>
      </c>
      <c r="H531" s="22">
        <v>1917214</v>
      </c>
    </row>
    <row r="532" spans="1:8" ht="29.25" customHeight="1" outlineLevel="5" x14ac:dyDescent="0.25">
      <c r="A532" s="28" t="s">
        <v>344</v>
      </c>
      <c r="B532" s="12" t="s">
        <v>91</v>
      </c>
      <c r="C532" s="12" t="s">
        <v>59</v>
      </c>
      <c r="D532" s="30" t="s">
        <v>60</v>
      </c>
      <c r="E532" s="21" t="s">
        <v>2</v>
      </c>
      <c r="F532" s="20">
        <f t="shared" ref="F532:H534" si="216">F533</f>
        <v>270000</v>
      </c>
      <c r="G532" s="20">
        <f t="shared" si="216"/>
        <v>0</v>
      </c>
      <c r="H532" s="20">
        <f t="shared" si="216"/>
        <v>0</v>
      </c>
    </row>
    <row r="533" spans="1:8" ht="39" customHeight="1" outlineLevel="5" x14ac:dyDescent="0.25">
      <c r="A533" s="28" t="s">
        <v>345</v>
      </c>
      <c r="B533" s="12" t="s">
        <v>91</v>
      </c>
      <c r="C533" s="12" t="s">
        <v>91</v>
      </c>
      <c r="D533" s="30" t="s">
        <v>60</v>
      </c>
      <c r="E533" s="21" t="s">
        <v>2</v>
      </c>
      <c r="F533" s="20">
        <f t="shared" si="216"/>
        <v>270000</v>
      </c>
      <c r="G533" s="20">
        <f t="shared" si="216"/>
        <v>0</v>
      </c>
      <c r="H533" s="20">
        <f t="shared" si="216"/>
        <v>0</v>
      </c>
    </row>
    <row r="534" spans="1:8" ht="74.25" customHeight="1" outlineLevel="5" x14ac:dyDescent="0.25">
      <c r="A534" s="34" t="s">
        <v>346</v>
      </c>
      <c r="B534" s="12" t="s">
        <v>91</v>
      </c>
      <c r="C534" s="12" t="s">
        <v>91</v>
      </c>
      <c r="D534" s="25" t="s">
        <v>348</v>
      </c>
      <c r="E534" s="21" t="s">
        <v>2</v>
      </c>
      <c r="F534" s="20">
        <f>F535</f>
        <v>270000</v>
      </c>
      <c r="G534" s="20">
        <f t="shared" si="216"/>
        <v>0</v>
      </c>
      <c r="H534" s="20">
        <f t="shared" si="216"/>
        <v>0</v>
      </c>
    </row>
    <row r="535" spans="1:8" ht="71.25" customHeight="1" outlineLevel="5" x14ac:dyDescent="0.25">
      <c r="A535" s="34" t="s">
        <v>347</v>
      </c>
      <c r="B535" s="12" t="s">
        <v>91</v>
      </c>
      <c r="C535" s="12" t="s">
        <v>91</v>
      </c>
      <c r="D535" s="25" t="s">
        <v>349</v>
      </c>
      <c r="E535" s="21" t="s">
        <v>2</v>
      </c>
      <c r="F535" s="20">
        <f t="shared" ref="F535:H536" si="217">F536</f>
        <v>270000</v>
      </c>
      <c r="G535" s="20">
        <f t="shared" si="217"/>
        <v>0</v>
      </c>
      <c r="H535" s="20">
        <f t="shared" si="217"/>
        <v>0</v>
      </c>
    </row>
    <row r="536" spans="1:8" ht="54" customHeight="1" outlineLevel="5" x14ac:dyDescent="0.25">
      <c r="A536" s="28" t="s">
        <v>244</v>
      </c>
      <c r="B536" s="12" t="s">
        <v>91</v>
      </c>
      <c r="C536" s="12" t="s">
        <v>91</v>
      </c>
      <c r="D536" s="25" t="s">
        <v>349</v>
      </c>
      <c r="E536" s="21" t="s">
        <v>73</v>
      </c>
      <c r="F536" s="20">
        <f t="shared" si="217"/>
        <v>270000</v>
      </c>
      <c r="G536" s="20">
        <f t="shared" si="217"/>
        <v>0</v>
      </c>
      <c r="H536" s="20">
        <f t="shared" si="217"/>
        <v>0</v>
      </c>
    </row>
    <row r="537" spans="1:8" ht="55.5" customHeight="1" outlineLevel="5" x14ac:dyDescent="0.25">
      <c r="A537" s="28" t="s">
        <v>74</v>
      </c>
      <c r="B537" s="12" t="s">
        <v>91</v>
      </c>
      <c r="C537" s="12" t="s">
        <v>91</v>
      </c>
      <c r="D537" s="25" t="s">
        <v>349</v>
      </c>
      <c r="E537" s="21" t="s">
        <v>6</v>
      </c>
      <c r="F537" s="22">
        <v>270000</v>
      </c>
      <c r="G537" s="22">
        <v>0</v>
      </c>
      <c r="H537" s="22">
        <v>0</v>
      </c>
    </row>
    <row r="538" spans="1:8" ht="21" customHeight="1" outlineLevel="5" x14ac:dyDescent="0.25">
      <c r="A538" s="11" t="s">
        <v>32</v>
      </c>
      <c r="B538" s="38" t="s">
        <v>133</v>
      </c>
      <c r="C538" s="38" t="s">
        <v>59</v>
      </c>
      <c r="D538" s="40" t="s">
        <v>60</v>
      </c>
      <c r="E538" s="38" t="s">
        <v>2</v>
      </c>
      <c r="F538" s="20">
        <f>F539+F552+F545+F577</f>
        <v>73162166.730000004</v>
      </c>
      <c r="G538" s="20">
        <f t="shared" ref="G538:H538" si="218">G539+G552+G545+G577</f>
        <v>58566104.769999996</v>
      </c>
      <c r="H538" s="20">
        <f t="shared" si="218"/>
        <v>58409144.549999997</v>
      </c>
    </row>
    <row r="539" spans="1:8" ht="23.25" customHeight="1" outlineLevel="5" x14ac:dyDescent="0.25">
      <c r="A539" s="11" t="s">
        <v>33</v>
      </c>
      <c r="B539" s="38" t="s">
        <v>133</v>
      </c>
      <c r="C539" s="38" t="s">
        <v>58</v>
      </c>
      <c r="D539" s="40" t="s">
        <v>60</v>
      </c>
      <c r="E539" s="38" t="s">
        <v>2</v>
      </c>
      <c r="F539" s="20">
        <f>F540</f>
        <v>2679000</v>
      </c>
      <c r="G539" s="20">
        <f t="shared" ref="G539:H539" si="219">G540</f>
        <v>2520000</v>
      </c>
      <c r="H539" s="20">
        <f t="shared" si="219"/>
        <v>2520000</v>
      </c>
    </row>
    <row r="540" spans="1:8" ht="44.25" customHeight="1" outlineLevel="5" x14ac:dyDescent="0.25">
      <c r="A540" s="39" t="s">
        <v>4</v>
      </c>
      <c r="B540" s="21" t="s">
        <v>133</v>
      </c>
      <c r="C540" s="21" t="s">
        <v>58</v>
      </c>
      <c r="D540" s="30" t="s">
        <v>62</v>
      </c>
      <c r="E540" s="21" t="s">
        <v>2</v>
      </c>
      <c r="F540" s="20">
        <f>F541</f>
        <v>2679000</v>
      </c>
      <c r="G540" s="20">
        <f t="shared" ref="G540:H540" si="220">G541</f>
        <v>2520000</v>
      </c>
      <c r="H540" s="20">
        <f t="shared" si="220"/>
        <v>2520000</v>
      </c>
    </row>
    <row r="541" spans="1:8" ht="54.75" customHeight="1" outlineLevel="5" x14ac:dyDescent="0.25">
      <c r="A541" s="14" t="s">
        <v>63</v>
      </c>
      <c r="B541" s="21" t="s">
        <v>133</v>
      </c>
      <c r="C541" s="21" t="s">
        <v>58</v>
      </c>
      <c r="D541" s="30" t="s">
        <v>64</v>
      </c>
      <c r="E541" s="21" t="s">
        <v>2</v>
      </c>
      <c r="F541" s="20">
        <f>F542</f>
        <v>2679000</v>
      </c>
      <c r="G541" s="20">
        <f t="shared" ref="G541:H541" si="221">G542</f>
        <v>2520000</v>
      </c>
      <c r="H541" s="20">
        <f t="shared" si="221"/>
        <v>2520000</v>
      </c>
    </row>
    <row r="542" spans="1:8" ht="39.75" customHeight="1" outlineLevel="5" x14ac:dyDescent="0.25">
      <c r="A542" s="11" t="s">
        <v>34</v>
      </c>
      <c r="B542" s="21" t="s">
        <v>133</v>
      </c>
      <c r="C542" s="21" t="s">
        <v>58</v>
      </c>
      <c r="D542" s="30" t="s">
        <v>134</v>
      </c>
      <c r="E542" s="21" t="s">
        <v>2</v>
      </c>
      <c r="F542" s="20">
        <f>F543</f>
        <v>2679000</v>
      </c>
      <c r="G542" s="20">
        <f t="shared" ref="G542:H542" si="222">G543</f>
        <v>2520000</v>
      </c>
      <c r="H542" s="20">
        <f t="shared" si="222"/>
        <v>2520000</v>
      </c>
    </row>
    <row r="543" spans="1:8" ht="38.25" customHeight="1" outlineLevel="5" x14ac:dyDescent="0.25">
      <c r="A543" s="11" t="s">
        <v>122</v>
      </c>
      <c r="B543" s="21" t="s">
        <v>133</v>
      </c>
      <c r="C543" s="21" t="s">
        <v>58</v>
      </c>
      <c r="D543" s="30" t="s">
        <v>134</v>
      </c>
      <c r="E543" s="21" t="s">
        <v>123</v>
      </c>
      <c r="F543" s="20">
        <f>F544</f>
        <v>2679000</v>
      </c>
      <c r="G543" s="20">
        <f t="shared" ref="G543:H543" si="223">G544</f>
        <v>2520000</v>
      </c>
      <c r="H543" s="20">
        <f t="shared" si="223"/>
        <v>2520000</v>
      </c>
    </row>
    <row r="544" spans="1:8" ht="39" customHeight="1" outlineLevel="5" x14ac:dyDescent="0.25">
      <c r="A544" s="11" t="s">
        <v>35</v>
      </c>
      <c r="B544" s="21" t="s">
        <v>133</v>
      </c>
      <c r="C544" s="21" t="s">
        <v>58</v>
      </c>
      <c r="D544" s="30" t="s">
        <v>134</v>
      </c>
      <c r="E544" s="38" t="s">
        <v>36</v>
      </c>
      <c r="F544" s="22">
        <v>2679000</v>
      </c>
      <c r="G544" s="22">
        <v>2520000</v>
      </c>
      <c r="H544" s="22">
        <v>2520000</v>
      </c>
    </row>
    <row r="545" spans="1:8" ht="24" customHeight="1" x14ac:dyDescent="0.25">
      <c r="A545" s="11" t="s">
        <v>177</v>
      </c>
      <c r="B545" s="21" t="s">
        <v>133</v>
      </c>
      <c r="C545" s="21" t="s">
        <v>68</v>
      </c>
      <c r="D545" s="30" t="s">
        <v>60</v>
      </c>
      <c r="E545" s="21" t="s">
        <v>2</v>
      </c>
      <c r="F545" s="20">
        <f>F546</f>
        <v>4750000</v>
      </c>
      <c r="G545" s="20">
        <f t="shared" ref="G545:H545" si="224">G546</f>
        <v>1470000</v>
      </c>
      <c r="H545" s="20">
        <f t="shared" si="224"/>
        <v>0</v>
      </c>
    </row>
    <row r="546" spans="1:8" ht="54" customHeight="1" x14ac:dyDescent="0.25">
      <c r="A546" s="11" t="s">
        <v>215</v>
      </c>
      <c r="B546" s="21" t="s">
        <v>133</v>
      </c>
      <c r="C546" s="21" t="s">
        <v>68</v>
      </c>
      <c r="D546" s="30" t="s">
        <v>100</v>
      </c>
      <c r="E546" s="21" t="s">
        <v>2</v>
      </c>
      <c r="F546" s="20">
        <f>F547</f>
        <v>4750000</v>
      </c>
      <c r="G546" s="20">
        <f>G547</f>
        <v>1470000</v>
      </c>
      <c r="H546" s="20">
        <f>H547</f>
        <v>0</v>
      </c>
    </row>
    <row r="547" spans="1:8" ht="37.5" customHeight="1" x14ac:dyDescent="0.25">
      <c r="A547" s="45" t="s">
        <v>108</v>
      </c>
      <c r="B547" s="21" t="s">
        <v>133</v>
      </c>
      <c r="C547" s="21" t="s">
        <v>68</v>
      </c>
      <c r="D547" s="30" t="s">
        <v>109</v>
      </c>
      <c r="E547" s="21" t="s">
        <v>2</v>
      </c>
      <c r="F547" s="20">
        <f>F548</f>
        <v>4750000</v>
      </c>
      <c r="G547" s="20">
        <f t="shared" ref="G547:H547" si="225">G548</f>
        <v>1470000</v>
      </c>
      <c r="H547" s="20">
        <f t="shared" si="225"/>
        <v>0</v>
      </c>
    </row>
    <row r="548" spans="1:8" ht="41.25" customHeight="1" x14ac:dyDescent="0.25">
      <c r="A548" s="11" t="s">
        <v>315</v>
      </c>
      <c r="B548" s="21" t="s">
        <v>133</v>
      </c>
      <c r="C548" s="21" t="s">
        <v>68</v>
      </c>
      <c r="D548" s="30" t="s">
        <v>316</v>
      </c>
      <c r="E548" s="21" t="s">
        <v>2</v>
      </c>
      <c r="F548" s="20">
        <f t="shared" ref="F548:H550" si="226">F549</f>
        <v>4750000</v>
      </c>
      <c r="G548" s="20">
        <f t="shared" si="226"/>
        <v>1470000</v>
      </c>
      <c r="H548" s="20">
        <f t="shared" si="226"/>
        <v>0</v>
      </c>
    </row>
    <row r="549" spans="1:8" ht="77.25" customHeight="1" x14ac:dyDescent="0.25">
      <c r="A549" s="45" t="s">
        <v>181</v>
      </c>
      <c r="B549" s="21" t="s">
        <v>133</v>
      </c>
      <c r="C549" s="21" t="s">
        <v>68</v>
      </c>
      <c r="D549" s="30" t="s">
        <v>317</v>
      </c>
      <c r="E549" s="21" t="s">
        <v>2</v>
      </c>
      <c r="F549" s="20">
        <f t="shared" si="226"/>
        <v>4750000</v>
      </c>
      <c r="G549" s="20">
        <f t="shared" si="226"/>
        <v>1470000</v>
      </c>
      <c r="H549" s="20">
        <f t="shared" si="226"/>
        <v>0</v>
      </c>
    </row>
    <row r="550" spans="1:8" ht="39.75" customHeight="1" x14ac:dyDescent="0.25">
      <c r="A550" s="11" t="s">
        <v>122</v>
      </c>
      <c r="B550" s="21" t="s">
        <v>133</v>
      </c>
      <c r="C550" s="21" t="s">
        <v>68</v>
      </c>
      <c r="D550" s="30" t="s">
        <v>317</v>
      </c>
      <c r="E550" s="21" t="s">
        <v>123</v>
      </c>
      <c r="F550" s="20">
        <f t="shared" si="226"/>
        <v>4750000</v>
      </c>
      <c r="G550" s="20">
        <f t="shared" si="226"/>
        <v>1470000</v>
      </c>
      <c r="H550" s="20">
        <f t="shared" si="226"/>
        <v>0</v>
      </c>
    </row>
    <row r="551" spans="1:8" ht="52.5" customHeight="1" x14ac:dyDescent="0.25">
      <c r="A551" s="45" t="s">
        <v>44</v>
      </c>
      <c r="B551" s="21" t="s">
        <v>133</v>
      </c>
      <c r="C551" s="21" t="s">
        <v>68</v>
      </c>
      <c r="D551" s="30" t="s">
        <v>317</v>
      </c>
      <c r="E551" s="38" t="s">
        <v>45</v>
      </c>
      <c r="F551" s="22">
        <v>4750000</v>
      </c>
      <c r="G551" s="22">
        <v>1470000</v>
      </c>
      <c r="H551" s="22">
        <v>0</v>
      </c>
    </row>
    <row r="552" spans="1:8" ht="27.75" customHeight="1" outlineLevel="5" x14ac:dyDescent="0.25">
      <c r="A552" s="11" t="s">
        <v>37</v>
      </c>
      <c r="B552" s="21" t="s">
        <v>133</v>
      </c>
      <c r="C552" s="21" t="s">
        <v>71</v>
      </c>
      <c r="D552" s="30" t="s">
        <v>60</v>
      </c>
      <c r="E552" s="21" t="s">
        <v>2</v>
      </c>
      <c r="F552" s="20">
        <f>F558+F570+F553</f>
        <v>62850283.730000004</v>
      </c>
      <c r="G552" s="20">
        <f>G558+G570+G553</f>
        <v>51968968.769999996</v>
      </c>
      <c r="H552" s="20">
        <f>H558+H570+H553</f>
        <v>53184027.549999997</v>
      </c>
    </row>
    <row r="553" spans="1:8" ht="54" customHeight="1" outlineLevel="2" collapsed="1" x14ac:dyDescent="0.25">
      <c r="A553" s="11" t="s">
        <v>219</v>
      </c>
      <c r="B553" s="21" t="s">
        <v>133</v>
      </c>
      <c r="C553" s="21" t="s">
        <v>71</v>
      </c>
      <c r="D553" s="30" t="s">
        <v>100</v>
      </c>
      <c r="E553" s="21" t="s">
        <v>2</v>
      </c>
      <c r="F553" s="20">
        <f t="shared" ref="F553:H556" si="227">F554</f>
        <v>3418647</v>
      </c>
      <c r="G553" s="20">
        <f t="shared" si="227"/>
        <v>3554530</v>
      </c>
      <c r="H553" s="20">
        <f t="shared" si="227"/>
        <v>3696884</v>
      </c>
    </row>
    <row r="554" spans="1:8" ht="60" customHeight="1" x14ac:dyDescent="0.25">
      <c r="A554" s="31" t="s">
        <v>217</v>
      </c>
      <c r="B554" s="21" t="s">
        <v>133</v>
      </c>
      <c r="C554" s="21" t="s">
        <v>71</v>
      </c>
      <c r="D554" s="30" t="s">
        <v>148</v>
      </c>
      <c r="E554" s="21" t="s">
        <v>2</v>
      </c>
      <c r="F554" s="20">
        <f t="shared" si="227"/>
        <v>3418647</v>
      </c>
      <c r="G554" s="20">
        <f t="shared" si="227"/>
        <v>3554530</v>
      </c>
      <c r="H554" s="20">
        <f t="shared" si="227"/>
        <v>3696884</v>
      </c>
    </row>
    <row r="555" spans="1:8" ht="123.75" customHeight="1" x14ac:dyDescent="0.25">
      <c r="A555" s="11" t="s">
        <v>157</v>
      </c>
      <c r="B555" s="21" t="s">
        <v>133</v>
      </c>
      <c r="C555" s="21" t="s">
        <v>71</v>
      </c>
      <c r="D555" s="30" t="s">
        <v>135</v>
      </c>
      <c r="E555" s="21" t="s">
        <v>2</v>
      </c>
      <c r="F555" s="20">
        <f t="shared" si="227"/>
        <v>3418647</v>
      </c>
      <c r="G555" s="20">
        <f t="shared" si="227"/>
        <v>3554530</v>
      </c>
      <c r="H555" s="20">
        <f t="shared" si="227"/>
        <v>3696884</v>
      </c>
    </row>
    <row r="556" spans="1:8" ht="39" customHeight="1" x14ac:dyDescent="0.25">
      <c r="A556" s="11" t="s">
        <v>122</v>
      </c>
      <c r="B556" s="21" t="s">
        <v>133</v>
      </c>
      <c r="C556" s="21" t="s">
        <v>71</v>
      </c>
      <c r="D556" s="30" t="s">
        <v>135</v>
      </c>
      <c r="E556" s="21" t="s">
        <v>123</v>
      </c>
      <c r="F556" s="20">
        <f t="shared" si="227"/>
        <v>3418647</v>
      </c>
      <c r="G556" s="20">
        <f t="shared" si="227"/>
        <v>3554530</v>
      </c>
      <c r="H556" s="20">
        <f t="shared" si="227"/>
        <v>3696884</v>
      </c>
    </row>
    <row r="557" spans="1:8" ht="39" customHeight="1" x14ac:dyDescent="0.25">
      <c r="A557" s="11" t="s">
        <v>35</v>
      </c>
      <c r="B557" s="21" t="s">
        <v>133</v>
      </c>
      <c r="C557" s="21" t="s">
        <v>71</v>
      </c>
      <c r="D557" s="30" t="s">
        <v>135</v>
      </c>
      <c r="E557" s="38" t="s">
        <v>36</v>
      </c>
      <c r="F557" s="22">
        <v>3418647</v>
      </c>
      <c r="G557" s="22">
        <v>3554530</v>
      </c>
      <c r="H557" s="22">
        <v>3696884</v>
      </c>
    </row>
    <row r="558" spans="1:8" ht="57.75" customHeight="1" x14ac:dyDescent="0.25">
      <c r="A558" s="11" t="s">
        <v>204</v>
      </c>
      <c r="B558" s="21" t="s">
        <v>133</v>
      </c>
      <c r="C558" s="21" t="s">
        <v>71</v>
      </c>
      <c r="D558" s="30" t="s">
        <v>140</v>
      </c>
      <c r="E558" s="21" t="s">
        <v>2</v>
      </c>
      <c r="F558" s="20">
        <f>F559</f>
        <v>35693755.68</v>
      </c>
      <c r="G558" s="20">
        <f>G559</f>
        <v>23995963.68</v>
      </c>
      <c r="H558" s="20">
        <f>H559</f>
        <v>23995963.68</v>
      </c>
    </row>
    <row r="559" spans="1:8" ht="88.5" customHeight="1" x14ac:dyDescent="0.25">
      <c r="A559" s="11" t="s">
        <v>176</v>
      </c>
      <c r="B559" s="21" t="s">
        <v>133</v>
      </c>
      <c r="C559" s="21" t="s">
        <v>71</v>
      </c>
      <c r="D559" s="30" t="s">
        <v>441</v>
      </c>
      <c r="E559" s="21" t="s">
        <v>2</v>
      </c>
      <c r="F559" s="20">
        <f>F560+F567</f>
        <v>35693755.68</v>
      </c>
      <c r="G559" s="20">
        <f>G560+G567</f>
        <v>23995963.68</v>
      </c>
      <c r="H559" s="20">
        <f>H560+H567</f>
        <v>23995963.68</v>
      </c>
    </row>
    <row r="560" spans="1:8" s="2" customFormat="1" ht="73.5" customHeight="1" x14ac:dyDescent="0.25">
      <c r="A560" s="35" t="s">
        <v>426</v>
      </c>
      <c r="B560" s="47" t="s">
        <v>133</v>
      </c>
      <c r="C560" s="40" t="s">
        <v>71</v>
      </c>
      <c r="D560" s="40" t="s">
        <v>440</v>
      </c>
      <c r="E560" s="40" t="s">
        <v>2</v>
      </c>
      <c r="F560" s="23">
        <f>F561+F565+F563</f>
        <v>22143355.68</v>
      </c>
      <c r="G560" s="23">
        <f t="shared" ref="G560:H560" si="228">G561+G565+G563</f>
        <v>10445563.68</v>
      </c>
      <c r="H560" s="23">
        <f t="shared" si="228"/>
        <v>10445563.68</v>
      </c>
    </row>
    <row r="561" spans="1:8" s="2" customFormat="1" ht="53.25" customHeight="1" x14ac:dyDescent="0.25">
      <c r="A561" s="35" t="s">
        <v>244</v>
      </c>
      <c r="B561" s="47" t="s">
        <v>133</v>
      </c>
      <c r="C561" s="40" t="s">
        <v>71</v>
      </c>
      <c r="D561" s="40" t="s">
        <v>440</v>
      </c>
      <c r="E561" s="40" t="s">
        <v>73</v>
      </c>
      <c r="F561" s="23">
        <f>F562</f>
        <v>1787851.68</v>
      </c>
      <c r="G561" s="23">
        <f>G562</f>
        <v>1411963.68</v>
      </c>
      <c r="H561" s="23">
        <f>H562</f>
        <v>1411963.68</v>
      </c>
    </row>
    <row r="562" spans="1:8" s="2" customFormat="1" ht="60.75" customHeight="1" x14ac:dyDescent="0.25">
      <c r="A562" s="35" t="s">
        <v>74</v>
      </c>
      <c r="B562" s="47" t="s">
        <v>133</v>
      </c>
      <c r="C562" s="40" t="s">
        <v>71</v>
      </c>
      <c r="D562" s="40" t="s">
        <v>440</v>
      </c>
      <c r="E562" s="40" t="s">
        <v>6</v>
      </c>
      <c r="F562" s="22">
        <v>1787851.68</v>
      </c>
      <c r="G562" s="22">
        <v>1411963.68</v>
      </c>
      <c r="H562" s="22">
        <v>1411963.68</v>
      </c>
    </row>
    <row r="563" spans="1:8" s="2" customFormat="1" ht="45" customHeight="1" x14ac:dyDescent="0.25">
      <c r="A563" s="35" t="s">
        <v>122</v>
      </c>
      <c r="B563" s="47" t="s">
        <v>133</v>
      </c>
      <c r="C563" s="40" t="s">
        <v>71</v>
      </c>
      <c r="D563" s="40" t="s">
        <v>440</v>
      </c>
      <c r="E563" s="40" t="s">
        <v>123</v>
      </c>
      <c r="F563" s="20">
        <f>F564</f>
        <v>2288304</v>
      </c>
      <c r="G563" s="20">
        <f>G564</f>
        <v>0</v>
      </c>
      <c r="H563" s="20">
        <f>H564</f>
        <v>0</v>
      </c>
    </row>
    <row r="564" spans="1:8" s="2" customFormat="1" ht="51" customHeight="1" x14ac:dyDescent="0.25">
      <c r="A564" s="35" t="s">
        <v>44</v>
      </c>
      <c r="B564" s="47" t="s">
        <v>133</v>
      </c>
      <c r="C564" s="40" t="s">
        <v>71</v>
      </c>
      <c r="D564" s="40" t="s">
        <v>440</v>
      </c>
      <c r="E564" s="40" t="s">
        <v>45</v>
      </c>
      <c r="F564" s="22">
        <v>2288304</v>
      </c>
      <c r="G564" s="22">
        <v>0</v>
      </c>
      <c r="H564" s="22">
        <v>0</v>
      </c>
    </row>
    <row r="565" spans="1:8" s="2" customFormat="1" ht="54.75" customHeight="1" x14ac:dyDescent="0.25">
      <c r="A565" s="35" t="s">
        <v>247</v>
      </c>
      <c r="B565" s="47" t="s">
        <v>133</v>
      </c>
      <c r="C565" s="40" t="s">
        <v>71</v>
      </c>
      <c r="D565" s="40" t="s">
        <v>440</v>
      </c>
      <c r="E565" s="40" t="s">
        <v>173</v>
      </c>
      <c r="F565" s="23">
        <f>F566</f>
        <v>18067200</v>
      </c>
      <c r="G565" s="23">
        <f>G566</f>
        <v>9033600</v>
      </c>
      <c r="H565" s="23">
        <f>H566</f>
        <v>9033600</v>
      </c>
    </row>
    <row r="566" spans="1:8" s="2" customFormat="1" ht="27" customHeight="1" x14ac:dyDescent="0.25">
      <c r="A566" s="35" t="s">
        <v>174</v>
      </c>
      <c r="B566" s="47" t="s">
        <v>133</v>
      </c>
      <c r="C566" s="40" t="s">
        <v>71</v>
      </c>
      <c r="D566" s="40" t="s">
        <v>440</v>
      </c>
      <c r="E566" s="40" t="s">
        <v>175</v>
      </c>
      <c r="F566" s="22">
        <v>18067200</v>
      </c>
      <c r="G566" s="22">
        <v>9033600</v>
      </c>
      <c r="H566" s="22">
        <v>9033600</v>
      </c>
    </row>
    <row r="567" spans="1:8" ht="87.75" customHeight="1" x14ac:dyDescent="0.25">
      <c r="A567" s="35" t="s">
        <v>427</v>
      </c>
      <c r="B567" s="38" t="s">
        <v>133</v>
      </c>
      <c r="C567" s="38" t="s">
        <v>71</v>
      </c>
      <c r="D567" s="40" t="s">
        <v>442</v>
      </c>
      <c r="E567" s="38" t="s">
        <v>2</v>
      </c>
      <c r="F567" s="20">
        <f t="shared" ref="F567:H568" si="229">F568</f>
        <v>13550400</v>
      </c>
      <c r="G567" s="20">
        <f t="shared" si="229"/>
        <v>13550400</v>
      </c>
      <c r="H567" s="20">
        <f t="shared" si="229"/>
        <v>13550400</v>
      </c>
    </row>
    <row r="568" spans="1:8" ht="54.75" customHeight="1" x14ac:dyDescent="0.25">
      <c r="A568" s="28" t="s">
        <v>247</v>
      </c>
      <c r="B568" s="38" t="s">
        <v>133</v>
      </c>
      <c r="C568" s="38" t="s">
        <v>71</v>
      </c>
      <c r="D568" s="40" t="s">
        <v>442</v>
      </c>
      <c r="E568" s="38" t="s">
        <v>173</v>
      </c>
      <c r="F568" s="20">
        <f t="shared" si="229"/>
        <v>13550400</v>
      </c>
      <c r="G568" s="20">
        <f t="shared" si="229"/>
        <v>13550400</v>
      </c>
      <c r="H568" s="20">
        <f t="shared" si="229"/>
        <v>13550400</v>
      </c>
    </row>
    <row r="569" spans="1:8" ht="24.75" customHeight="1" x14ac:dyDescent="0.25">
      <c r="A569" s="28" t="s">
        <v>174</v>
      </c>
      <c r="B569" s="38" t="s">
        <v>133</v>
      </c>
      <c r="C569" s="38" t="s">
        <v>71</v>
      </c>
      <c r="D569" s="40" t="s">
        <v>442</v>
      </c>
      <c r="E569" s="38" t="s">
        <v>175</v>
      </c>
      <c r="F569" s="22">
        <v>13550400</v>
      </c>
      <c r="G569" s="22">
        <v>13550400</v>
      </c>
      <c r="H569" s="22">
        <v>13550400</v>
      </c>
    </row>
    <row r="570" spans="1:8" ht="36" customHeight="1" x14ac:dyDescent="0.25">
      <c r="A570" s="39" t="s">
        <v>4</v>
      </c>
      <c r="B570" s="21" t="s">
        <v>133</v>
      </c>
      <c r="C570" s="21" t="s">
        <v>71</v>
      </c>
      <c r="D570" s="30" t="s">
        <v>62</v>
      </c>
      <c r="E570" s="21" t="s">
        <v>2</v>
      </c>
      <c r="F570" s="20">
        <f t="shared" ref="F570:H571" si="230">F571</f>
        <v>23737881.050000001</v>
      </c>
      <c r="G570" s="20">
        <f t="shared" si="230"/>
        <v>24418475.09</v>
      </c>
      <c r="H570" s="20">
        <f t="shared" si="230"/>
        <v>25491179.870000001</v>
      </c>
    </row>
    <row r="571" spans="1:8" ht="57" customHeight="1" x14ac:dyDescent="0.25">
      <c r="A571" s="11" t="s">
        <v>63</v>
      </c>
      <c r="B571" s="21" t="s">
        <v>133</v>
      </c>
      <c r="C571" s="21" t="s">
        <v>71</v>
      </c>
      <c r="D571" s="30" t="s">
        <v>64</v>
      </c>
      <c r="E571" s="21" t="s">
        <v>2</v>
      </c>
      <c r="F571" s="20">
        <f t="shared" si="230"/>
        <v>23737881.050000001</v>
      </c>
      <c r="G571" s="20">
        <f t="shared" si="230"/>
        <v>24418475.09</v>
      </c>
      <c r="H571" s="20">
        <f t="shared" si="230"/>
        <v>25491179.870000001</v>
      </c>
    </row>
    <row r="572" spans="1:8" ht="94.5" x14ac:dyDescent="0.25">
      <c r="A572" s="11" t="s">
        <v>226</v>
      </c>
      <c r="B572" s="21" t="s">
        <v>133</v>
      </c>
      <c r="C572" s="21" t="s">
        <v>71</v>
      </c>
      <c r="D572" s="30" t="s">
        <v>227</v>
      </c>
      <c r="E572" s="21" t="s">
        <v>2</v>
      </c>
      <c r="F572" s="20">
        <f>F573+F575</f>
        <v>23737881.050000001</v>
      </c>
      <c r="G572" s="20">
        <f>G573+G575</f>
        <v>24418475.09</v>
      </c>
      <c r="H572" s="20">
        <f>H573+H575</f>
        <v>25491179.870000001</v>
      </c>
    </row>
    <row r="573" spans="1:8" ht="43.5" customHeight="1" x14ac:dyDescent="0.25">
      <c r="A573" s="11" t="s">
        <v>240</v>
      </c>
      <c r="B573" s="12" t="s">
        <v>133</v>
      </c>
      <c r="C573" s="21" t="s">
        <v>71</v>
      </c>
      <c r="D573" s="30" t="s">
        <v>227</v>
      </c>
      <c r="E573" s="21" t="s">
        <v>73</v>
      </c>
      <c r="F573" s="20">
        <f>F574</f>
        <v>260000</v>
      </c>
      <c r="G573" s="20">
        <f>G574</f>
        <v>270000</v>
      </c>
      <c r="H573" s="20">
        <f>H574</f>
        <v>280000</v>
      </c>
    </row>
    <row r="574" spans="1:8" ht="54" customHeight="1" x14ac:dyDescent="0.25">
      <c r="A574" s="11" t="s">
        <v>74</v>
      </c>
      <c r="B574" s="12" t="s">
        <v>133</v>
      </c>
      <c r="C574" s="21" t="s">
        <v>71</v>
      </c>
      <c r="D574" s="30" t="s">
        <v>227</v>
      </c>
      <c r="E574" s="38" t="s">
        <v>6</v>
      </c>
      <c r="F574" s="22">
        <v>260000</v>
      </c>
      <c r="G574" s="22">
        <v>270000</v>
      </c>
      <c r="H574" s="22">
        <v>280000</v>
      </c>
    </row>
    <row r="575" spans="1:8" ht="32.25" customHeight="1" x14ac:dyDescent="0.25">
      <c r="A575" s="11" t="s">
        <v>122</v>
      </c>
      <c r="B575" s="21" t="s">
        <v>133</v>
      </c>
      <c r="C575" s="21" t="s">
        <v>71</v>
      </c>
      <c r="D575" s="30" t="s">
        <v>227</v>
      </c>
      <c r="E575" s="21" t="s">
        <v>123</v>
      </c>
      <c r="F575" s="20">
        <f>F576</f>
        <v>23477881.050000001</v>
      </c>
      <c r="G575" s="20">
        <f>G576</f>
        <v>24148475.09</v>
      </c>
      <c r="H575" s="20">
        <f>H576</f>
        <v>25211179.870000001</v>
      </c>
    </row>
    <row r="576" spans="1:8" ht="61.5" customHeight="1" x14ac:dyDescent="0.25">
      <c r="A576" s="11" t="s">
        <v>44</v>
      </c>
      <c r="B576" s="21" t="s">
        <v>133</v>
      </c>
      <c r="C576" s="21" t="s">
        <v>71</v>
      </c>
      <c r="D576" s="30" t="s">
        <v>227</v>
      </c>
      <c r="E576" s="38" t="s">
        <v>45</v>
      </c>
      <c r="F576" s="22">
        <v>23477881.050000001</v>
      </c>
      <c r="G576" s="22">
        <v>24148475.09</v>
      </c>
      <c r="H576" s="22">
        <v>25211179.870000001</v>
      </c>
    </row>
    <row r="577" spans="1:8" ht="38.25" customHeight="1" x14ac:dyDescent="0.25">
      <c r="A577" s="11" t="s">
        <v>299</v>
      </c>
      <c r="B577" s="12" t="s">
        <v>133</v>
      </c>
      <c r="C577" s="12" t="s">
        <v>75</v>
      </c>
      <c r="D577" s="30" t="s">
        <v>60</v>
      </c>
      <c r="E577" s="21" t="s">
        <v>2</v>
      </c>
      <c r="F577" s="20">
        <f>F578+F582</f>
        <v>2882883</v>
      </c>
      <c r="G577" s="20">
        <f t="shared" ref="G577:H577" si="231">G578+G582</f>
        <v>2607136</v>
      </c>
      <c r="H577" s="20">
        <f t="shared" si="231"/>
        <v>2705117</v>
      </c>
    </row>
    <row r="578" spans="1:8" ht="86.25" customHeight="1" x14ac:dyDescent="0.25">
      <c r="A578" s="35" t="s">
        <v>372</v>
      </c>
      <c r="B578" s="12" t="s">
        <v>133</v>
      </c>
      <c r="C578" s="12" t="s">
        <v>75</v>
      </c>
      <c r="D578" s="30" t="s">
        <v>374</v>
      </c>
      <c r="E578" s="21" t="s">
        <v>2</v>
      </c>
      <c r="F578" s="23">
        <f t="shared" ref="F578:H580" si="232">F579</f>
        <v>300000</v>
      </c>
      <c r="G578" s="23">
        <f t="shared" si="232"/>
        <v>0</v>
      </c>
      <c r="H578" s="23">
        <f t="shared" si="232"/>
        <v>0</v>
      </c>
    </row>
    <row r="579" spans="1:8" ht="82.5" customHeight="1" x14ac:dyDescent="0.25">
      <c r="A579" s="35" t="s">
        <v>373</v>
      </c>
      <c r="B579" s="12" t="s">
        <v>133</v>
      </c>
      <c r="C579" s="12" t="s">
        <v>75</v>
      </c>
      <c r="D579" s="40" t="s">
        <v>375</v>
      </c>
      <c r="E579" s="21" t="s">
        <v>2</v>
      </c>
      <c r="F579" s="23">
        <f t="shared" si="232"/>
        <v>300000</v>
      </c>
      <c r="G579" s="23">
        <f t="shared" si="232"/>
        <v>0</v>
      </c>
      <c r="H579" s="23">
        <f t="shared" si="232"/>
        <v>0</v>
      </c>
    </row>
    <row r="580" spans="1:8" ht="54.75" customHeight="1" x14ac:dyDescent="0.25">
      <c r="A580" s="32" t="s">
        <v>104</v>
      </c>
      <c r="B580" s="12" t="s">
        <v>133</v>
      </c>
      <c r="C580" s="12" t="s">
        <v>75</v>
      </c>
      <c r="D580" s="40" t="s">
        <v>375</v>
      </c>
      <c r="E580" s="21" t="s">
        <v>83</v>
      </c>
      <c r="F580" s="23">
        <f t="shared" si="232"/>
        <v>300000</v>
      </c>
      <c r="G580" s="23">
        <f t="shared" si="232"/>
        <v>0</v>
      </c>
      <c r="H580" s="23">
        <f t="shared" si="232"/>
        <v>0</v>
      </c>
    </row>
    <row r="581" spans="1:8" ht="100.5" customHeight="1" x14ac:dyDescent="0.25">
      <c r="A581" s="32" t="s">
        <v>364</v>
      </c>
      <c r="B581" s="12" t="s">
        <v>133</v>
      </c>
      <c r="C581" s="12" t="s">
        <v>75</v>
      </c>
      <c r="D581" s="40" t="s">
        <v>375</v>
      </c>
      <c r="E581" s="21" t="s">
        <v>367</v>
      </c>
      <c r="F581" s="22">
        <v>300000</v>
      </c>
      <c r="G581" s="22">
        <v>0</v>
      </c>
      <c r="H581" s="22">
        <v>0</v>
      </c>
    </row>
    <row r="582" spans="1:8" ht="63.75" customHeight="1" x14ac:dyDescent="0.25">
      <c r="A582" s="39" t="s">
        <v>4</v>
      </c>
      <c r="B582" s="12" t="s">
        <v>133</v>
      </c>
      <c r="C582" s="12" t="s">
        <v>75</v>
      </c>
      <c r="D582" s="30" t="s">
        <v>62</v>
      </c>
      <c r="E582" s="30" t="s">
        <v>2</v>
      </c>
      <c r="F582" s="20">
        <f>F583</f>
        <v>2582883</v>
      </c>
      <c r="G582" s="20">
        <f t="shared" ref="G582:H582" si="233">G583</f>
        <v>2607136</v>
      </c>
      <c r="H582" s="20">
        <f t="shared" si="233"/>
        <v>2705117</v>
      </c>
    </row>
    <row r="583" spans="1:8" ht="72" customHeight="1" x14ac:dyDescent="0.25">
      <c r="A583" s="11" t="s">
        <v>63</v>
      </c>
      <c r="B583" s="12" t="s">
        <v>133</v>
      </c>
      <c r="C583" s="12" t="s">
        <v>75</v>
      </c>
      <c r="D583" s="30" t="s">
        <v>64</v>
      </c>
      <c r="E583" s="30" t="s">
        <v>2</v>
      </c>
      <c r="F583" s="20">
        <f>F584</f>
        <v>2582883</v>
      </c>
      <c r="G583" s="20">
        <f t="shared" ref="G583:H583" si="234">G584</f>
        <v>2607136</v>
      </c>
      <c r="H583" s="20">
        <f t="shared" si="234"/>
        <v>2705117</v>
      </c>
    </row>
    <row r="584" spans="1:8" ht="69.75" customHeight="1" x14ac:dyDescent="0.25">
      <c r="A584" s="11" t="s">
        <v>179</v>
      </c>
      <c r="B584" s="12" t="s">
        <v>133</v>
      </c>
      <c r="C584" s="12" t="s">
        <v>75</v>
      </c>
      <c r="D584" s="40" t="s">
        <v>180</v>
      </c>
      <c r="E584" s="30" t="s">
        <v>2</v>
      </c>
      <c r="F584" s="20">
        <f>F585+F587</f>
        <v>2582883</v>
      </c>
      <c r="G584" s="20">
        <f t="shared" ref="G584:H584" si="235">G585+G587</f>
        <v>2607136</v>
      </c>
      <c r="H584" s="20">
        <f t="shared" si="235"/>
        <v>2705117</v>
      </c>
    </row>
    <row r="585" spans="1:8" ht="102.75" customHeight="1" x14ac:dyDescent="0.25">
      <c r="A585" s="32" t="s">
        <v>170</v>
      </c>
      <c r="B585" s="12" t="s">
        <v>133</v>
      </c>
      <c r="C585" s="12" t="s">
        <v>75</v>
      </c>
      <c r="D585" s="40" t="s">
        <v>180</v>
      </c>
      <c r="E585" s="30" t="s">
        <v>66</v>
      </c>
      <c r="F585" s="20">
        <f>F586</f>
        <v>2257156</v>
      </c>
      <c r="G585" s="20">
        <f t="shared" ref="G585:H585" si="236">G586</f>
        <v>2345139</v>
      </c>
      <c r="H585" s="20">
        <f t="shared" si="236"/>
        <v>2437041</v>
      </c>
    </row>
    <row r="586" spans="1:8" ht="52.5" customHeight="1" x14ac:dyDescent="0.25">
      <c r="A586" s="32" t="s">
        <v>171</v>
      </c>
      <c r="B586" s="12" t="s">
        <v>133</v>
      </c>
      <c r="C586" s="12" t="s">
        <v>75</v>
      </c>
      <c r="D586" s="40" t="s">
        <v>180</v>
      </c>
      <c r="E586" s="30" t="s">
        <v>5</v>
      </c>
      <c r="F586" s="22">
        <v>2257156</v>
      </c>
      <c r="G586" s="22">
        <v>2345139</v>
      </c>
      <c r="H586" s="22">
        <v>2437041</v>
      </c>
    </row>
    <row r="587" spans="1:8" ht="67.5" customHeight="1" x14ac:dyDescent="0.25">
      <c r="A587" s="32" t="s">
        <v>244</v>
      </c>
      <c r="B587" s="12" t="s">
        <v>133</v>
      </c>
      <c r="C587" s="12" t="s">
        <v>75</v>
      </c>
      <c r="D587" s="40" t="s">
        <v>180</v>
      </c>
      <c r="E587" s="30" t="s">
        <v>73</v>
      </c>
      <c r="F587" s="20">
        <f>F588</f>
        <v>325727</v>
      </c>
      <c r="G587" s="20">
        <f t="shared" ref="G587:H587" si="237">G588</f>
        <v>261997</v>
      </c>
      <c r="H587" s="20">
        <f t="shared" si="237"/>
        <v>268076</v>
      </c>
    </row>
    <row r="588" spans="1:8" ht="60" customHeight="1" x14ac:dyDescent="0.25">
      <c r="A588" s="32" t="s">
        <v>257</v>
      </c>
      <c r="B588" s="12" t="s">
        <v>133</v>
      </c>
      <c r="C588" s="12" t="s">
        <v>75</v>
      </c>
      <c r="D588" s="40" t="s">
        <v>180</v>
      </c>
      <c r="E588" s="30" t="s">
        <v>6</v>
      </c>
      <c r="F588" s="22">
        <v>325727</v>
      </c>
      <c r="G588" s="22">
        <v>261997</v>
      </c>
      <c r="H588" s="22">
        <v>268076</v>
      </c>
    </row>
    <row r="589" spans="1:8" ht="25.5" customHeight="1" x14ac:dyDescent="0.25">
      <c r="A589" s="11" t="s">
        <v>38</v>
      </c>
      <c r="B589" s="38" t="s">
        <v>78</v>
      </c>
      <c r="C589" s="38" t="s">
        <v>59</v>
      </c>
      <c r="D589" s="40" t="s">
        <v>60</v>
      </c>
      <c r="E589" s="40" t="s">
        <v>2</v>
      </c>
      <c r="F589" s="20">
        <f>F590</f>
        <v>20333515.899999999</v>
      </c>
      <c r="G589" s="20">
        <f>G590</f>
        <v>102096.12</v>
      </c>
      <c r="H589" s="20">
        <f>H590</f>
        <v>14917003.66</v>
      </c>
    </row>
    <row r="590" spans="1:8" ht="26.25" customHeight="1" x14ac:dyDescent="0.25">
      <c r="A590" s="11" t="s">
        <v>168</v>
      </c>
      <c r="B590" s="21" t="s">
        <v>78</v>
      </c>
      <c r="C590" s="21" t="s">
        <v>61</v>
      </c>
      <c r="D590" s="30" t="s">
        <v>60</v>
      </c>
      <c r="E590" s="30" t="s">
        <v>2</v>
      </c>
      <c r="F590" s="20">
        <f>F591</f>
        <v>20333515.899999999</v>
      </c>
      <c r="G590" s="20">
        <f t="shared" ref="G590:H590" si="238">G591</f>
        <v>102096.12</v>
      </c>
      <c r="H590" s="20">
        <f t="shared" si="238"/>
        <v>14917003.66</v>
      </c>
    </row>
    <row r="591" spans="1:8" ht="54.75" customHeight="1" x14ac:dyDescent="0.25">
      <c r="A591" s="11" t="s">
        <v>220</v>
      </c>
      <c r="B591" s="21" t="s">
        <v>78</v>
      </c>
      <c r="C591" s="21" t="s">
        <v>61</v>
      </c>
      <c r="D591" s="30" t="s">
        <v>136</v>
      </c>
      <c r="E591" s="30" t="s">
        <v>2</v>
      </c>
      <c r="F591" s="20">
        <f>F592+F599+F604+F607+F610</f>
        <v>20333515.899999999</v>
      </c>
      <c r="G591" s="20">
        <f t="shared" ref="G591:H591" si="239">G592+G599+G604+G607+G610</f>
        <v>102096.12</v>
      </c>
      <c r="H591" s="20">
        <f t="shared" si="239"/>
        <v>14917003.66</v>
      </c>
    </row>
    <row r="592" spans="1:8" ht="42" customHeight="1" x14ac:dyDescent="0.25">
      <c r="A592" s="11" t="s">
        <v>295</v>
      </c>
      <c r="B592" s="21" t="s">
        <v>78</v>
      </c>
      <c r="C592" s="21" t="s">
        <v>61</v>
      </c>
      <c r="D592" s="30" t="s">
        <v>297</v>
      </c>
      <c r="E592" s="30" t="s">
        <v>2</v>
      </c>
      <c r="F592" s="20">
        <f>F597+F593+F595</f>
        <v>1525000</v>
      </c>
      <c r="G592" s="20">
        <f>G597+G593+G595</f>
        <v>0</v>
      </c>
      <c r="H592" s="20">
        <f>H597+H593+H595</f>
        <v>0</v>
      </c>
    </row>
    <row r="593" spans="1:8" ht="108" customHeight="1" x14ac:dyDescent="0.25">
      <c r="A593" s="34" t="s">
        <v>170</v>
      </c>
      <c r="B593" s="38" t="s">
        <v>78</v>
      </c>
      <c r="C593" s="38" t="s">
        <v>61</v>
      </c>
      <c r="D593" s="40" t="s">
        <v>297</v>
      </c>
      <c r="E593" s="40" t="s">
        <v>66</v>
      </c>
      <c r="F593" s="20">
        <f>F594</f>
        <v>359054</v>
      </c>
      <c r="G593" s="20">
        <f>G594</f>
        <v>0</v>
      </c>
      <c r="H593" s="20">
        <f>H594</f>
        <v>0</v>
      </c>
    </row>
    <row r="594" spans="1:8" ht="52.5" customHeight="1" x14ac:dyDescent="0.25">
      <c r="A594" s="34" t="s">
        <v>249</v>
      </c>
      <c r="B594" s="38" t="s">
        <v>78</v>
      </c>
      <c r="C594" s="38" t="s">
        <v>61</v>
      </c>
      <c r="D594" s="40" t="s">
        <v>297</v>
      </c>
      <c r="E594" s="21" t="s">
        <v>5</v>
      </c>
      <c r="F594" s="22">
        <v>359054</v>
      </c>
      <c r="G594" s="22">
        <v>0</v>
      </c>
      <c r="H594" s="22">
        <v>0</v>
      </c>
    </row>
    <row r="595" spans="1:8" ht="53.25" customHeight="1" x14ac:dyDescent="0.25">
      <c r="A595" s="34" t="s">
        <v>244</v>
      </c>
      <c r="B595" s="38" t="s">
        <v>78</v>
      </c>
      <c r="C595" s="38" t="s">
        <v>61</v>
      </c>
      <c r="D595" s="40" t="s">
        <v>297</v>
      </c>
      <c r="E595" s="38" t="s">
        <v>73</v>
      </c>
      <c r="F595" s="20">
        <f>F596</f>
        <v>315946</v>
      </c>
      <c r="G595" s="20">
        <f>G596</f>
        <v>0</v>
      </c>
      <c r="H595" s="20">
        <f>H596</f>
        <v>0</v>
      </c>
    </row>
    <row r="596" spans="1:8" ht="54" customHeight="1" x14ac:dyDescent="0.25">
      <c r="A596" s="34" t="s">
        <v>74</v>
      </c>
      <c r="B596" s="38" t="s">
        <v>78</v>
      </c>
      <c r="C596" s="38" t="s">
        <v>61</v>
      </c>
      <c r="D596" s="40" t="s">
        <v>297</v>
      </c>
      <c r="E596" s="38" t="s">
        <v>6</v>
      </c>
      <c r="F596" s="22">
        <v>315946</v>
      </c>
      <c r="G596" s="22">
        <v>0</v>
      </c>
      <c r="H596" s="22">
        <v>0</v>
      </c>
    </row>
    <row r="597" spans="1:8" ht="54" customHeight="1" x14ac:dyDescent="0.25">
      <c r="A597" s="31" t="s">
        <v>104</v>
      </c>
      <c r="B597" s="21" t="s">
        <v>78</v>
      </c>
      <c r="C597" s="21" t="s">
        <v>61</v>
      </c>
      <c r="D597" s="30" t="s">
        <v>297</v>
      </c>
      <c r="E597" s="21" t="s">
        <v>83</v>
      </c>
      <c r="F597" s="20">
        <f>F598</f>
        <v>850000</v>
      </c>
      <c r="G597" s="20">
        <f>G598</f>
        <v>0</v>
      </c>
      <c r="H597" s="20">
        <f>H598</f>
        <v>0</v>
      </c>
    </row>
    <row r="598" spans="1:8" ht="22.5" customHeight="1" x14ac:dyDescent="0.25">
      <c r="A598" s="31" t="s">
        <v>41</v>
      </c>
      <c r="B598" s="21" t="s">
        <v>78</v>
      </c>
      <c r="C598" s="21" t="s">
        <v>61</v>
      </c>
      <c r="D598" s="30" t="s">
        <v>297</v>
      </c>
      <c r="E598" s="38" t="s">
        <v>42</v>
      </c>
      <c r="F598" s="22">
        <v>850000</v>
      </c>
      <c r="G598" s="22">
        <v>0</v>
      </c>
      <c r="H598" s="22">
        <v>0</v>
      </c>
    </row>
    <row r="599" spans="1:8" ht="47.25" x14ac:dyDescent="0.25">
      <c r="A599" s="11" t="s">
        <v>296</v>
      </c>
      <c r="B599" s="21" t="s">
        <v>78</v>
      </c>
      <c r="C599" s="21" t="s">
        <v>61</v>
      </c>
      <c r="D599" s="30" t="s">
        <v>298</v>
      </c>
      <c r="E599" s="21" t="s">
        <v>2</v>
      </c>
      <c r="F599" s="20">
        <f>F602+F600</f>
        <v>18768515.899999999</v>
      </c>
      <c r="G599" s="20">
        <f>G602+G600</f>
        <v>0</v>
      </c>
      <c r="H599" s="20">
        <f>H602+H600</f>
        <v>0</v>
      </c>
    </row>
    <row r="600" spans="1:8" ht="52.5" customHeight="1" x14ac:dyDescent="0.25">
      <c r="A600" s="34" t="s">
        <v>244</v>
      </c>
      <c r="B600" s="38" t="s">
        <v>78</v>
      </c>
      <c r="C600" s="38" t="s">
        <v>61</v>
      </c>
      <c r="D600" s="40" t="s">
        <v>298</v>
      </c>
      <c r="E600" s="38" t="s">
        <v>73</v>
      </c>
      <c r="F600" s="20">
        <f>F601</f>
        <v>18168515.899999999</v>
      </c>
      <c r="G600" s="20">
        <f>G601</f>
        <v>0</v>
      </c>
      <c r="H600" s="20">
        <f>H601</f>
        <v>0</v>
      </c>
    </row>
    <row r="601" spans="1:8" ht="56.25" customHeight="1" x14ac:dyDescent="0.25">
      <c r="A601" s="34" t="s">
        <v>74</v>
      </c>
      <c r="B601" s="38" t="s">
        <v>78</v>
      </c>
      <c r="C601" s="38" t="s">
        <v>61</v>
      </c>
      <c r="D601" s="40" t="s">
        <v>298</v>
      </c>
      <c r="E601" s="38" t="s">
        <v>6</v>
      </c>
      <c r="F601" s="22">
        <v>18168515.899999999</v>
      </c>
      <c r="G601" s="22">
        <v>0</v>
      </c>
      <c r="H601" s="22">
        <v>0</v>
      </c>
    </row>
    <row r="602" spans="1:8" ht="53.25" customHeight="1" x14ac:dyDescent="0.25">
      <c r="A602" s="11" t="s">
        <v>104</v>
      </c>
      <c r="B602" s="21" t="s">
        <v>78</v>
      </c>
      <c r="C602" s="21" t="s">
        <v>61</v>
      </c>
      <c r="D602" s="30" t="s">
        <v>298</v>
      </c>
      <c r="E602" s="21" t="s">
        <v>83</v>
      </c>
      <c r="F602" s="20">
        <f>F603</f>
        <v>600000</v>
      </c>
      <c r="G602" s="20">
        <f t="shared" ref="G602:H602" si="240">G603</f>
        <v>0</v>
      </c>
      <c r="H602" s="20">
        <f t="shared" si="240"/>
        <v>0</v>
      </c>
    </row>
    <row r="603" spans="1:8" ht="26.25" customHeight="1" x14ac:dyDescent="0.25">
      <c r="A603" s="11" t="s">
        <v>41</v>
      </c>
      <c r="B603" s="21" t="s">
        <v>78</v>
      </c>
      <c r="C603" s="21" t="s">
        <v>61</v>
      </c>
      <c r="D603" s="30" t="s">
        <v>298</v>
      </c>
      <c r="E603" s="21" t="s">
        <v>42</v>
      </c>
      <c r="F603" s="22">
        <v>600000</v>
      </c>
      <c r="G603" s="22">
        <v>0</v>
      </c>
      <c r="H603" s="22">
        <v>0</v>
      </c>
    </row>
    <row r="604" spans="1:8" ht="55.5" customHeight="1" x14ac:dyDescent="0.25">
      <c r="A604" s="11" t="s">
        <v>460</v>
      </c>
      <c r="B604" s="21" t="s">
        <v>78</v>
      </c>
      <c r="C604" s="21" t="s">
        <v>61</v>
      </c>
      <c r="D604" s="30" t="s">
        <v>389</v>
      </c>
      <c r="E604" s="21" t="s">
        <v>2</v>
      </c>
      <c r="F604" s="20">
        <f>F605</f>
        <v>0</v>
      </c>
      <c r="G604" s="20">
        <f t="shared" ref="G604:H604" si="241">G605</f>
        <v>102096.12</v>
      </c>
      <c r="H604" s="20">
        <f t="shared" si="241"/>
        <v>102188.86</v>
      </c>
    </row>
    <row r="605" spans="1:8" ht="54.75" customHeight="1" x14ac:dyDescent="0.25">
      <c r="A605" s="34" t="s">
        <v>244</v>
      </c>
      <c r="B605" s="21" t="s">
        <v>78</v>
      </c>
      <c r="C605" s="21" t="s">
        <v>61</v>
      </c>
      <c r="D605" s="30" t="s">
        <v>389</v>
      </c>
      <c r="E605" s="21" t="s">
        <v>73</v>
      </c>
      <c r="F605" s="20">
        <f>F606</f>
        <v>0</v>
      </c>
      <c r="G605" s="20">
        <f t="shared" ref="G605:H605" si="242">G606</f>
        <v>102096.12</v>
      </c>
      <c r="H605" s="20">
        <f t="shared" si="242"/>
        <v>102188.86</v>
      </c>
    </row>
    <row r="606" spans="1:8" ht="57.75" customHeight="1" x14ac:dyDescent="0.25">
      <c r="A606" s="34" t="s">
        <v>74</v>
      </c>
      <c r="B606" s="21" t="s">
        <v>78</v>
      </c>
      <c r="C606" s="21" t="s">
        <v>61</v>
      </c>
      <c r="D606" s="30" t="s">
        <v>389</v>
      </c>
      <c r="E606" s="38" t="s">
        <v>6</v>
      </c>
      <c r="F606" s="22">
        <v>0</v>
      </c>
      <c r="G606" s="22">
        <v>102096.12</v>
      </c>
      <c r="H606" s="22">
        <v>102188.86</v>
      </c>
    </row>
    <row r="607" spans="1:8" ht="66.75" customHeight="1" x14ac:dyDescent="0.25">
      <c r="A607" s="34" t="s">
        <v>461</v>
      </c>
      <c r="B607" s="38" t="s">
        <v>78</v>
      </c>
      <c r="C607" s="38" t="s">
        <v>61</v>
      </c>
      <c r="D607" s="40" t="s">
        <v>413</v>
      </c>
      <c r="E607" s="38" t="s">
        <v>2</v>
      </c>
      <c r="F607" s="23">
        <f>F608</f>
        <v>40000</v>
      </c>
      <c r="G607" s="23">
        <f t="shared" ref="G607:H607" si="243">G608</f>
        <v>0</v>
      </c>
      <c r="H607" s="23">
        <f t="shared" si="243"/>
        <v>0</v>
      </c>
    </row>
    <row r="608" spans="1:8" ht="56.25" customHeight="1" x14ac:dyDescent="0.25">
      <c r="A608" s="34" t="s">
        <v>244</v>
      </c>
      <c r="B608" s="38" t="s">
        <v>78</v>
      </c>
      <c r="C608" s="38" t="s">
        <v>61</v>
      </c>
      <c r="D608" s="40" t="s">
        <v>413</v>
      </c>
      <c r="E608" s="38" t="s">
        <v>73</v>
      </c>
      <c r="F608" s="23">
        <f>F609</f>
        <v>40000</v>
      </c>
      <c r="G608" s="23">
        <f t="shared" ref="G608:H608" si="244">G609</f>
        <v>0</v>
      </c>
      <c r="H608" s="23">
        <f t="shared" si="244"/>
        <v>0</v>
      </c>
    </row>
    <row r="609" spans="1:8" ht="62.25" customHeight="1" x14ac:dyDescent="0.25">
      <c r="A609" s="34" t="s">
        <v>74</v>
      </c>
      <c r="B609" s="38" t="s">
        <v>78</v>
      </c>
      <c r="C609" s="38" t="s">
        <v>61</v>
      </c>
      <c r="D609" s="40" t="s">
        <v>413</v>
      </c>
      <c r="E609" s="38" t="s">
        <v>6</v>
      </c>
      <c r="F609" s="22">
        <v>40000</v>
      </c>
      <c r="G609" s="22">
        <v>0</v>
      </c>
      <c r="H609" s="22">
        <v>0</v>
      </c>
    </row>
    <row r="610" spans="1:8" ht="53.25" customHeight="1" x14ac:dyDescent="0.25">
      <c r="A610" s="34" t="s">
        <v>445</v>
      </c>
      <c r="B610" s="38" t="s">
        <v>78</v>
      </c>
      <c r="C610" s="38" t="s">
        <v>61</v>
      </c>
      <c r="D610" s="40" t="s">
        <v>444</v>
      </c>
      <c r="E610" s="40" t="s">
        <v>2</v>
      </c>
      <c r="F610" s="20">
        <f>F611</f>
        <v>0</v>
      </c>
      <c r="G610" s="20">
        <f t="shared" ref="G610:H610" si="245">G611</f>
        <v>0</v>
      </c>
      <c r="H610" s="20">
        <f t="shared" si="245"/>
        <v>14814814.800000001</v>
      </c>
    </row>
    <row r="611" spans="1:8" ht="53.25" customHeight="1" x14ac:dyDescent="0.25">
      <c r="A611" s="34" t="s">
        <v>244</v>
      </c>
      <c r="B611" s="38" t="s">
        <v>78</v>
      </c>
      <c r="C611" s="38" t="s">
        <v>61</v>
      </c>
      <c r="D611" s="40" t="s">
        <v>444</v>
      </c>
      <c r="E611" s="40" t="s">
        <v>73</v>
      </c>
      <c r="F611" s="20">
        <f>F612</f>
        <v>0</v>
      </c>
      <c r="G611" s="20">
        <f t="shared" ref="G611:H611" si="246">G612</f>
        <v>0</v>
      </c>
      <c r="H611" s="20">
        <f t="shared" si="246"/>
        <v>14814814.800000001</v>
      </c>
    </row>
    <row r="612" spans="1:8" ht="53.25" customHeight="1" x14ac:dyDescent="0.25">
      <c r="A612" s="34" t="s">
        <v>74</v>
      </c>
      <c r="B612" s="38" t="s">
        <v>78</v>
      </c>
      <c r="C612" s="38" t="s">
        <v>61</v>
      </c>
      <c r="D612" s="40" t="s">
        <v>444</v>
      </c>
      <c r="E612" s="40" t="s">
        <v>6</v>
      </c>
      <c r="F612" s="22">
        <v>0</v>
      </c>
      <c r="G612" s="22">
        <v>0</v>
      </c>
      <c r="H612" s="22">
        <v>14814814.800000001</v>
      </c>
    </row>
    <row r="613" spans="1:8" ht="40.5" customHeight="1" x14ac:dyDescent="0.25">
      <c r="A613" s="11" t="s">
        <v>192</v>
      </c>
      <c r="B613" s="21" t="s">
        <v>94</v>
      </c>
      <c r="C613" s="21" t="s">
        <v>59</v>
      </c>
      <c r="D613" s="30" t="s">
        <v>60</v>
      </c>
      <c r="E613" s="21" t="s">
        <v>2</v>
      </c>
      <c r="F613" s="20">
        <f t="shared" ref="F613:H616" si="247">F614</f>
        <v>6071204</v>
      </c>
      <c r="G613" s="20">
        <f t="shared" si="247"/>
        <v>4471204</v>
      </c>
      <c r="H613" s="20">
        <f t="shared" si="247"/>
        <v>4471204</v>
      </c>
    </row>
    <row r="614" spans="1:8" ht="24.75" customHeight="1" x14ac:dyDescent="0.25">
      <c r="A614" s="11" t="s">
        <v>39</v>
      </c>
      <c r="B614" s="21" t="s">
        <v>94</v>
      </c>
      <c r="C614" s="21" t="s">
        <v>61</v>
      </c>
      <c r="D614" s="30" t="s">
        <v>60</v>
      </c>
      <c r="E614" s="21" t="s">
        <v>2</v>
      </c>
      <c r="F614" s="20">
        <f t="shared" si="247"/>
        <v>6071204</v>
      </c>
      <c r="G614" s="20">
        <f t="shared" si="247"/>
        <v>4471204</v>
      </c>
      <c r="H614" s="20">
        <f t="shared" si="247"/>
        <v>4471204</v>
      </c>
    </row>
    <row r="615" spans="1:8" ht="51.75" customHeight="1" x14ac:dyDescent="0.25">
      <c r="A615" s="39" t="s">
        <v>203</v>
      </c>
      <c r="B615" s="21" t="s">
        <v>94</v>
      </c>
      <c r="C615" s="21" t="s">
        <v>61</v>
      </c>
      <c r="D615" s="30" t="s">
        <v>81</v>
      </c>
      <c r="E615" s="21" t="s">
        <v>2</v>
      </c>
      <c r="F615" s="20">
        <f t="shared" si="247"/>
        <v>6071204</v>
      </c>
      <c r="G615" s="20">
        <f t="shared" si="247"/>
        <v>4471204</v>
      </c>
      <c r="H615" s="20">
        <f t="shared" si="247"/>
        <v>4471204</v>
      </c>
    </row>
    <row r="616" spans="1:8" ht="67.5" customHeight="1" x14ac:dyDescent="0.25">
      <c r="A616" s="39" t="s">
        <v>221</v>
      </c>
      <c r="B616" s="21" t="s">
        <v>94</v>
      </c>
      <c r="C616" s="21" t="s">
        <v>61</v>
      </c>
      <c r="D616" s="30" t="s">
        <v>154</v>
      </c>
      <c r="E616" s="21" t="s">
        <v>2</v>
      </c>
      <c r="F616" s="20">
        <f t="shared" si="247"/>
        <v>6071204</v>
      </c>
      <c r="G616" s="20">
        <f t="shared" si="247"/>
        <v>4471204</v>
      </c>
      <c r="H616" s="20">
        <f t="shared" si="247"/>
        <v>4471204</v>
      </c>
    </row>
    <row r="617" spans="1:8" ht="67.5" customHeight="1" x14ac:dyDescent="0.25">
      <c r="A617" s="11" t="s">
        <v>40</v>
      </c>
      <c r="B617" s="21" t="s">
        <v>94</v>
      </c>
      <c r="C617" s="21" t="s">
        <v>61</v>
      </c>
      <c r="D617" s="30" t="s">
        <v>155</v>
      </c>
      <c r="E617" s="21" t="s">
        <v>2</v>
      </c>
      <c r="F617" s="20">
        <f>F619</f>
        <v>6071204</v>
      </c>
      <c r="G617" s="20">
        <f>G619</f>
        <v>4471204</v>
      </c>
      <c r="H617" s="20">
        <f>H619</f>
        <v>4471204</v>
      </c>
    </row>
    <row r="618" spans="1:8" ht="54.75" customHeight="1" x14ac:dyDescent="0.25">
      <c r="A618" s="11" t="s">
        <v>104</v>
      </c>
      <c r="B618" s="21" t="s">
        <v>94</v>
      </c>
      <c r="C618" s="21" t="s">
        <v>61</v>
      </c>
      <c r="D618" s="30" t="s">
        <v>155</v>
      </c>
      <c r="E618" s="21" t="s">
        <v>83</v>
      </c>
      <c r="F618" s="20">
        <f>F619</f>
        <v>6071204</v>
      </c>
      <c r="G618" s="20">
        <f>G619</f>
        <v>4471204</v>
      </c>
      <c r="H618" s="20">
        <f>H619</f>
        <v>4471204</v>
      </c>
    </row>
    <row r="619" spans="1:8" ht="25.5" customHeight="1" x14ac:dyDescent="0.25">
      <c r="A619" s="11" t="s">
        <v>41</v>
      </c>
      <c r="B619" s="21" t="s">
        <v>94</v>
      </c>
      <c r="C619" s="21" t="s">
        <v>61</v>
      </c>
      <c r="D619" s="30" t="s">
        <v>155</v>
      </c>
      <c r="E619" s="38" t="s">
        <v>42</v>
      </c>
      <c r="F619" s="22">
        <v>6071204</v>
      </c>
      <c r="G619" s="22">
        <v>4471204</v>
      </c>
      <c r="H619" s="22">
        <v>4471204</v>
      </c>
    </row>
    <row r="620" spans="1:8" ht="21.75" customHeight="1" x14ac:dyDescent="0.25">
      <c r="A620" s="28" t="s">
        <v>43</v>
      </c>
      <c r="B620" s="10"/>
      <c r="C620" s="10"/>
      <c r="D620" s="10"/>
      <c r="E620" s="10"/>
      <c r="F620" s="46">
        <f>F20+F167+F236+F325+F446+F538+F589+F613+F153+F532+F160</f>
        <v>1315989051.8399999</v>
      </c>
      <c r="G620" s="46">
        <f>G20+G167+G236+G325+G446+G538+G589+G613+G153+G532+G160</f>
        <v>1005004105.88</v>
      </c>
      <c r="H620" s="46">
        <f>H20+H167+H236+H325+H446+H538+H589+H613+H153+H532+H160</f>
        <v>858673433.76999986</v>
      </c>
    </row>
  </sheetData>
  <sheetProtection selectLockedCells="1" selectUnlockedCells="1"/>
  <autoFilter ref="A19:H620"/>
  <mergeCells count="13">
    <mergeCell ref="A15:H15"/>
    <mergeCell ref="D4:H4"/>
    <mergeCell ref="F17:H17"/>
    <mergeCell ref="E17:E18"/>
    <mergeCell ref="D17:D18"/>
    <mergeCell ref="C17:C18"/>
    <mergeCell ref="B17:B18"/>
    <mergeCell ref="A17:A18"/>
    <mergeCell ref="G12:H12"/>
    <mergeCell ref="G6:H6"/>
    <mergeCell ref="F5:H5"/>
    <mergeCell ref="D10:H10"/>
    <mergeCell ref="F11:H11"/>
  </mergeCells>
  <phoneticPr fontId="0" type="noConversion"/>
  <pageMargins left="0.59055118110236227" right="0.19685039370078741" top="0.27559055118110237" bottom="0.39370078740157483" header="0.51181102362204722" footer="7.874015748031496E-2"/>
  <pageSetup paperSize="9" scale="67" firstPageNumber="0" fitToHeight="26" orientation="portrait" verticalDpi="300" r:id="rId1"/>
  <headerFooter alignWithMargins="0">
    <oddFooter>&amp;C&amp;P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Пр 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205</dc:creator>
  <cp:lastModifiedBy>104</cp:lastModifiedBy>
  <cp:lastPrinted>2024-02-05T02:10:40Z</cp:lastPrinted>
  <dcterms:created xsi:type="dcterms:W3CDTF">2019-06-18T02:48:46Z</dcterms:created>
  <dcterms:modified xsi:type="dcterms:W3CDTF">2024-02-26T04:51:11Z</dcterms:modified>
</cp:coreProperties>
</file>